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\OneDrive\바탕 화면\"/>
    </mc:Choice>
  </mc:AlternateContent>
  <xr:revisionPtr revIDLastSave="0" documentId="8_{5BE3FF17-4D30-47DC-BBDF-D99403039A6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접수신청서" sheetId="2" r:id="rId1"/>
    <sheet name="BDF종목" sheetId="3" r:id="rId2"/>
  </sheets>
  <definedNames>
    <definedName name="_xlnm.Print_Area" localSheetId="1">BDF종목!$A$1:$F$39</definedName>
    <definedName name="공모_네일아트">표3[[#Data],[공모_네일아트]]</definedName>
    <definedName name="공모_메이크업">표1[[#Data],[공모_메이크업]]</definedName>
    <definedName name="공모_피부미용">#REF!</definedName>
    <definedName name="공모_헤어아트">표2[[#Data],[공모_헤어아트]]</definedName>
    <definedName name="작품출품부문">단체접수신청서!$C$2:$C$23</definedName>
    <definedName name="출품_프로젝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2" l="1" a="1"/>
  <c r="K2" i="2" s="1"/>
  <c r="K3" i="2"/>
  <c r="M15" i="2"/>
  <c r="M10" i="2"/>
  <c r="M11" i="2"/>
  <c r="M12" i="2"/>
  <c r="M13" i="2"/>
  <c r="M14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9" i="2"/>
  <c r="K31" i="2"/>
  <c r="K34" i="2"/>
  <c r="K39" i="2"/>
  <c r="K42" i="2"/>
  <c r="K43" i="2"/>
  <c r="K44" i="2"/>
  <c r="K63" i="2"/>
  <c r="K66" i="2"/>
  <c r="K71" i="2"/>
  <c r="K74" i="2"/>
  <c r="K75" i="2"/>
  <c r="K76" i="2"/>
  <c r="K95" i="2"/>
  <c r="K98" i="2"/>
  <c r="K103" i="2"/>
  <c r="K106" i="2"/>
  <c r="K107" i="2"/>
  <c r="K108" i="2"/>
  <c r="K127" i="2"/>
  <c r="K130" i="2"/>
  <c r="K135" i="2"/>
  <c r="K138" i="2"/>
  <c r="K139" i="2"/>
  <c r="K140" i="2"/>
  <c r="K159" i="2"/>
  <c r="K162" i="2"/>
  <c r="K167" i="2"/>
  <c r="K170" i="2"/>
  <c r="K171" i="2"/>
  <c r="K172" i="2"/>
  <c r="K191" i="2"/>
  <c r="K194" i="2"/>
  <c r="K199" i="2"/>
  <c r="K202" i="2"/>
  <c r="K203" i="2"/>
  <c r="K204" i="2"/>
  <c r="D10" i="2"/>
  <c r="D11" i="2"/>
  <c r="D12" i="2"/>
  <c r="D13" i="2"/>
  <c r="L13" i="2" s="1"/>
  <c r="D14" i="2"/>
  <c r="D15" i="2"/>
  <c r="D16" i="2"/>
  <c r="K16" i="2" s="1"/>
  <c r="D17" i="2"/>
  <c r="K17" i="2" s="1"/>
  <c r="D18" i="2"/>
  <c r="K18" i="2" s="1"/>
  <c r="D19" i="2"/>
  <c r="K19" i="2" s="1"/>
  <c r="D20" i="2"/>
  <c r="K20" i="2" s="1"/>
  <c r="D21" i="2"/>
  <c r="K21" i="2" s="1"/>
  <c r="D22" i="2"/>
  <c r="K22" i="2" s="1"/>
  <c r="D23" i="2"/>
  <c r="K23" i="2" s="1"/>
  <c r="D24" i="2"/>
  <c r="K24" i="2" s="1"/>
  <c r="D25" i="2"/>
  <c r="K25" i="2" s="1"/>
  <c r="D26" i="2"/>
  <c r="K26" i="2" s="1"/>
  <c r="D27" i="2"/>
  <c r="K27" i="2" s="1"/>
  <c r="D28" i="2"/>
  <c r="K28" i="2" s="1"/>
  <c r="D29" i="2"/>
  <c r="K29" i="2" s="1"/>
  <c r="D30" i="2"/>
  <c r="K30" i="2" s="1"/>
  <c r="D31" i="2"/>
  <c r="D32" i="2"/>
  <c r="K32" i="2" s="1"/>
  <c r="D33" i="2"/>
  <c r="K33" i="2" s="1"/>
  <c r="D34" i="2"/>
  <c r="D35" i="2"/>
  <c r="K35" i="2" s="1"/>
  <c r="D36" i="2"/>
  <c r="K36" i="2" s="1"/>
  <c r="D37" i="2"/>
  <c r="K37" i="2" s="1"/>
  <c r="D38" i="2"/>
  <c r="K38" i="2" s="1"/>
  <c r="D39" i="2"/>
  <c r="D40" i="2"/>
  <c r="K40" i="2" s="1"/>
  <c r="D41" i="2"/>
  <c r="K41" i="2" s="1"/>
  <c r="D42" i="2"/>
  <c r="D43" i="2"/>
  <c r="D44" i="2"/>
  <c r="D45" i="2"/>
  <c r="K45" i="2" s="1"/>
  <c r="D46" i="2"/>
  <c r="K46" i="2" s="1"/>
  <c r="D47" i="2"/>
  <c r="K47" i="2" s="1"/>
  <c r="D48" i="2"/>
  <c r="D49" i="2"/>
  <c r="K49" i="2" s="1"/>
  <c r="D50" i="2"/>
  <c r="K50" i="2" s="1"/>
  <c r="D51" i="2"/>
  <c r="K51" i="2" s="1"/>
  <c r="D52" i="2"/>
  <c r="K52" i="2" s="1"/>
  <c r="D53" i="2"/>
  <c r="K53" i="2" s="1"/>
  <c r="D54" i="2"/>
  <c r="K54" i="2" s="1"/>
  <c r="D55" i="2"/>
  <c r="K55" i="2" s="1"/>
  <c r="D56" i="2"/>
  <c r="K56" i="2" s="1"/>
  <c r="D57" i="2"/>
  <c r="K57" i="2" s="1"/>
  <c r="D58" i="2"/>
  <c r="K58" i="2" s="1"/>
  <c r="D59" i="2"/>
  <c r="K59" i="2" s="1"/>
  <c r="D60" i="2"/>
  <c r="K60" i="2" s="1"/>
  <c r="D61" i="2"/>
  <c r="K61" i="2" s="1"/>
  <c r="D62" i="2"/>
  <c r="K62" i="2" s="1"/>
  <c r="D63" i="2"/>
  <c r="D64" i="2"/>
  <c r="K64" i="2" s="1"/>
  <c r="D65" i="2"/>
  <c r="K65" i="2" s="1"/>
  <c r="D66" i="2"/>
  <c r="D67" i="2"/>
  <c r="K67" i="2" s="1"/>
  <c r="D68" i="2"/>
  <c r="K68" i="2" s="1"/>
  <c r="D69" i="2"/>
  <c r="K69" i="2" s="1"/>
  <c r="D70" i="2"/>
  <c r="K70" i="2" s="1"/>
  <c r="D71" i="2"/>
  <c r="D72" i="2"/>
  <c r="K72" i="2" s="1"/>
  <c r="D73" i="2"/>
  <c r="K73" i="2" s="1"/>
  <c r="D74" i="2"/>
  <c r="D75" i="2"/>
  <c r="D76" i="2"/>
  <c r="D77" i="2"/>
  <c r="K77" i="2" s="1"/>
  <c r="D78" i="2"/>
  <c r="K78" i="2" s="1"/>
  <c r="D79" i="2"/>
  <c r="K79" i="2" s="1"/>
  <c r="D80" i="2"/>
  <c r="K80" i="2" s="1"/>
  <c r="D81" i="2"/>
  <c r="K81" i="2" s="1"/>
  <c r="D82" i="2"/>
  <c r="K82" i="2" s="1"/>
  <c r="D83" i="2"/>
  <c r="K83" i="2" s="1"/>
  <c r="D84" i="2"/>
  <c r="K84" i="2" s="1"/>
  <c r="D85" i="2"/>
  <c r="K85" i="2" s="1"/>
  <c r="D86" i="2"/>
  <c r="K86" i="2" s="1"/>
  <c r="D87" i="2"/>
  <c r="K87" i="2" s="1"/>
  <c r="D88" i="2"/>
  <c r="K88" i="2" s="1"/>
  <c r="D89" i="2"/>
  <c r="K89" i="2" s="1"/>
  <c r="D90" i="2"/>
  <c r="K90" i="2" s="1"/>
  <c r="D91" i="2"/>
  <c r="K91" i="2" s="1"/>
  <c r="D92" i="2"/>
  <c r="K92" i="2" s="1"/>
  <c r="D93" i="2"/>
  <c r="K93" i="2" s="1"/>
  <c r="D94" i="2"/>
  <c r="K94" i="2" s="1"/>
  <c r="D95" i="2"/>
  <c r="D96" i="2"/>
  <c r="K96" i="2" s="1"/>
  <c r="D97" i="2"/>
  <c r="K97" i="2" s="1"/>
  <c r="D98" i="2"/>
  <c r="D99" i="2"/>
  <c r="K99" i="2" s="1"/>
  <c r="D100" i="2"/>
  <c r="K100" i="2" s="1"/>
  <c r="D101" i="2"/>
  <c r="K101" i="2" s="1"/>
  <c r="D102" i="2"/>
  <c r="K102" i="2" s="1"/>
  <c r="D103" i="2"/>
  <c r="D104" i="2"/>
  <c r="K104" i="2" s="1"/>
  <c r="D105" i="2"/>
  <c r="K105" i="2" s="1"/>
  <c r="D106" i="2"/>
  <c r="D107" i="2"/>
  <c r="D108" i="2"/>
  <c r="D109" i="2"/>
  <c r="K109" i="2" s="1"/>
  <c r="D110" i="2"/>
  <c r="K110" i="2" s="1"/>
  <c r="D111" i="2"/>
  <c r="K111" i="2" s="1"/>
  <c r="D112" i="2"/>
  <c r="K112" i="2" s="1"/>
  <c r="D113" i="2"/>
  <c r="K113" i="2" s="1"/>
  <c r="D114" i="2"/>
  <c r="K114" i="2" s="1"/>
  <c r="D115" i="2"/>
  <c r="K115" i="2" s="1"/>
  <c r="D116" i="2"/>
  <c r="K116" i="2" s="1"/>
  <c r="D117" i="2"/>
  <c r="K117" i="2" s="1"/>
  <c r="D118" i="2"/>
  <c r="K118" i="2" s="1"/>
  <c r="D119" i="2"/>
  <c r="K119" i="2" s="1"/>
  <c r="D120" i="2"/>
  <c r="K120" i="2" s="1"/>
  <c r="D121" i="2"/>
  <c r="K121" i="2" s="1"/>
  <c r="D122" i="2"/>
  <c r="K122" i="2" s="1"/>
  <c r="D123" i="2"/>
  <c r="K123" i="2" s="1"/>
  <c r="D124" i="2"/>
  <c r="K124" i="2" s="1"/>
  <c r="D125" i="2"/>
  <c r="K125" i="2" s="1"/>
  <c r="D126" i="2"/>
  <c r="K126" i="2" s="1"/>
  <c r="D127" i="2"/>
  <c r="D128" i="2"/>
  <c r="K128" i="2" s="1"/>
  <c r="D129" i="2"/>
  <c r="D130" i="2"/>
  <c r="D131" i="2"/>
  <c r="K131" i="2" s="1"/>
  <c r="D132" i="2"/>
  <c r="K132" i="2" s="1"/>
  <c r="D133" i="2"/>
  <c r="K133" i="2" s="1"/>
  <c r="D134" i="2"/>
  <c r="K134" i="2" s="1"/>
  <c r="D135" i="2"/>
  <c r="D136" i="2"/>
  <c r="K136" i="2" s="1"/>
  <c r="D137" i="2"/>
  <c r="K137" i="2" s="1"/>
  <c r="D138" i="2"/>
  <c r="D139" i="2"/>
  <c r="D140" i="2"/>
  <c r="D141" i="2"/>
  <c r="D142" i="2"/>
  <c r="K142" i="2" s="1"/>
  <c r="D143" i="2"/>
  <c r="K143" i="2" s="1"/>
  <c r="D144" i="2"/>
  <c r="K144" i="2" s="1"/>
  <c r="D145" i="2"/>
  <c r="K145" i="2" s="1"/>
  <c r="D146" i="2"/>
  <c r="K146" i="2" s="1"/>
  <c r="D147" i="2"/>
  <c r="K147" i="2" s="1"/>
  <c r="D148" i="2"/>
  <c r="K148" i="2" s="1"/>
  <c r="D149" i="2"/>
  <c r="K149" i="2" s="1"/>
  <c r="D150" i="2"/>
  <c r="K150" i="2" s="1"/>
  <c r="D151" i="2"/>
  <c r="K151" i="2" s="1"/>
  <c r="D152" i="2"/>
  <c r="K152" i="2" s="1"/>
  <c r="D153" i="2"/>
  <c r="K153" i="2" s="1"/>
  <c r="D154" i="2"/>
  <c r="K154" i="2" s="1"/>
  <c r="D155" i="2"/>
  <c r="K155" i="2" s="1"/>
  <c r="D156" i="2"/>
  <c r="K156" i="2" s="1"/>
  <c r="D157" i="2"/>
  <c r="K157" i="2" s="1"/>
  <c r="D158" i="2"/>
  <c r="K158" i="2" s="1"/>
  <c r="D159" i="2"/>
  <c r="D160" i="2"/>
  <c r="K160" i="2" s="1"/>
  <c r="D161" i="2"/>
  <c r="K161" i="2" s="1"/>
  <c r="D162" i="2"/>
  <c r="D163" i="2"/>
  <c r="K163" i="2" s="1"/>
  <c r="D164" i="2"/>
  <c r="K164" i="2" s="1"/>
  <c r="D165" i="2"/>
  <c r="K165" i="2" s="1"/>
  <c r="D166" i="2"/>
  <c r="K166" i="2" s="1"/>
  <c r="D167" i="2"/>
  <c r="D168" i="2"/>
  <c r="K168" i="2" s="1"/>
  <c r="D169" i="2"/>
  <c r="K169" i="2" s="1"/>
  <c r="D170" i="2"/>
  <c r="D171" i="2"/>
  <c r="D172" i="2"/>
  <c r="D173" i="2"/>
  <c r="K173" i="2" s="1"/>
  <c r="D174" i="2"/>
  <c r="K174" i="2" s="1"/>
  <c r="D175" i="2"/>
  <c r="K175" i="2" s="1"/>
  <c r="D176" i="2"/>
  <c r="K176" i="2" s="1"/>
  <c r="D177" i="2"/>
  <c r="K177" i="2" s="1"/>
  <c r="D178" i="2"/>
  <c r="K178" i="2" s="1"/>
  <c r="D179" i="2"/>
  <c r="K179" i="2" s="1"/>
  <c r="D180" i="2"/>
  <c r="K180" i="2" s="1"/>
  <c r="D181" i="2"/>
  <c r="K181" i="2" s="1"/>
  <c r="D182" i="2"/>
  <c r="K182" i="2" s="1"/>
  <c r="D183" i="2"/>
  <c r="K183" i="2" s="1"/>
  <c r="D184" i="2"/>
  <c r="K184" i="2" s="1"/>
  <c r="D185" i="2"/>
  <c r="K185" i="2" s="1"/>
  <c r="D186" i="2"/>
  <c r="K186" i="2" s="1"/>
  <c r="D187" i="2"/>
  <c r="K187" i="2" s="1"/>
  <c r="D188" i="2"/>
  <c r="K188" i="2" s="1"/>
  <c r="D189" i="2"/>
  <c r="K189" i="2" s="1"/>
  <c r="D190" i="2"/>
  <c r="K190" i="2" s="1"/>
  <c r="D191" i="2"/>
  <c r="D192" i="2"/>
  <c r="K192" i="2" s="1"/>
  <c r="D193" i="2"/>
  <c r="K193" i="2" s="1"/>
  <c r="D194" i="2"/>
  <c r="D195" i="2"/>
  <c r="K195" i="2" s="1"/>
  <c r="D196" i="2"/>
  <c r="K196" i="2" s="1"/>
  <c r="D197" i="2"/>
  <c r="K197" i="2" s="1"/>
  <c r="D198" i="2"/>
  <c r="K198" i="2" s="1"/>
  <c r="D199" i="2"/>
  <c r="D200" i="2"/>
  <c r="K200" i="2" s="1"/>
  <c r="D201" i="2"/>
  <c r="K201" i="2" s="1"/>
  <c r="D202" i="2"/>
  <c r="D203" i="2"/>
  <c r="D204" i="2"/>
  <c r="D205" i="2"/>
  <c r="K205" i="2" s="1"/>
  <c r="D206" i="2"/>
  <c r="K206" i="2" s="1"/>
  <c r="D207" i="2"/>
  <c r="K207" i="2" s="1"/>
  <c r="D208" i="2"/>
  <c r="K208" i="2" s="1"/>
  <c r="D9" i="2"/>
  <c r="L157" i="2" l="1"/>
  <c r="L130" i="2"/>
  <c r="L141" i="2"/>
  <c r="L129" i="2"/>
  <c r="L155" i="2"/>
  <c r="L48" i="2"/>
  <c r="L10" i="2"/>
  <c r="K141" i="2"/>
  <c r="L45" i="2"/>
  <c r="K9" i="2"/>
  <c r="L9" i="2" s="1"/>
  <c r="L196" i="2"/>
  <c r="K129" i="2"/>
  <c r="K14" i="2"/>
  <c r="L14" i="2" s="1"/>
  <c r="L44" i="2"/>
  <c r="K48" i="2"/>
  <c r="L139" i="2"/>
  <c r="L18" i="2"/>
  <c r="L131" i="2"/>
  <c r="L17" i="2"/>
  <c r="L194" i="2"/>
  <c r="L113" i="2"/>
  <c r="L189" i="2"/>
  <c r="L106" i="2"/>
  <c r="L188" i="2"/>
  <c r="L100" i="2"/>
  <c r="L187" i="2"/>
  <c r="L99" i="2"/>
  <c r="L180" i="2"/>
  <c r="L83" i="2"/>
  <c r="L171" i="2"/>
  <c r="L76" i="2"/>
  <c r="L164" i="2"/>
  <c r="L75" i="2"/>
  <c r="L161" i="2"/>
  <c r="L74" i="2"/>
  <c r="L160" i="2"/>
  <c r="L58" i="2"/>
  <c r="K15" i="2"/>
  <c r="L186" i="2"/>
  <c r="L156" i="2"/>
  <c r="L128" i="2"/>
  <c r="L98" i="2"/>
  <c r="L68" i="2"/>
  <c r="L43" i="2"/>
  <c r="L208" i="2"/>
  <c r="L179" i="2"/>
  <c r="L154" i="2"/>
  <c r="L124" i="2"/>
  <c r="L96" i="2"/>
  <c r="L66" i="2"/>
  <c r="L36" i="2"/>
  <c r="L205" i="2"/>
  <c r="L178" i="2"/>
  <c r="L148" i="2"/>
  <c r="L123" i="2"/>
  <c r="L93" i="2"/>
  <c r="L65" i="2"/>
  <c r="L35" i="2"/>
  <c r="L97" i="2"/>
  <c r="L204" i="2"/>
  <c r="L177" i="2"/>
  <c r="L147" i="2"/>
  <c r="L122" i="2"/>
  <c r="L92" i="2"/>
  <c r="L64" i="2"/>
  <c r="L34" i="2"/>
  <c r="L67" i="2"/>
  <c r="L203" i="2"/>
  <c r="L176" i="2"/>
  <c r="L146" i="2"/>
  <c r="L116" i="2"/>
  <c r="L91" i="2"/>
  <c r="L61" i="2"/>
  <c r="L33" i="2"/>
  <c r="L125" i="2"/>
  <c r="L202" i="2"/>
  <c r="L173" i="2"/>
  <c r="L145" i="2"/>
  <c r="L115" i="2"/>
  <c r="L90" i="2"/>
  <c r="L60" i="2"/>
  <c r="L32" i="2"/>
  <c r="L42" i="2"/>
  <c r="L197" i="2"/>
  <c r="L172" i="2"/>
  <c r="L144" i="2"/>
  <c r="L114" i="2"/>
  <c r="L84" i="2"/>
  <c r="L59" i="2"/>
  <c r="L29" i="2"/>
  <c r="L28" i="2"/>
  <c r="L195" i="2"/>
  <c r="L170" i="2"/>
  <c r="L140" i="2"/>
  <c r="L112" i="2"/>
  <c r="L82" i="2"/>
  <c r="L52" i="2"/>
  <c r="L27" i="2"/>
  <c r="K13" i="2"/>
  <c r="L109" i="2"/>
  <c r="L81" i="2"/>
  <c r="L51" i="2"/>
  <c r="L26" i="2"/>
  <c r="K10" i="2"/>
  <c r="L163" i="2"/>
  <c r="L108" i="2"/>
  <c r="L80" i="2"/>
  <c r="L20" i="2"/>
  <c r="K12" i="2"/>
  <c r="L12" i="2" s="1"/>
  <c r="L193" i="2"/>
  <c r="L138" i="2"/>
  <c r="L50" i="2"/>
  <c r="L192" i="2"/>
  <c r="L162" i="2"/>
  <c r="L132" i="2"/>
  <c r="L107" i="2"/>
  <c r="L77" i="2"/>
  <c r="L49" i="2"/>
  <c r="L19" i="2"/>
  <c r="L201" i="2"/>
  <c r="L185" i="2"/>
  <c r="L169" i="2"/>
  <c r="L153" i="2"/>
  <c r="L137" i="2"/>
  <c r="L121" i="2"/>
  <c r="L105" i="2"/>
  <c r="L89" i="2"/>
  <c r="L73" i="2"/>
  <c r="L57" i="2"/>
  <c r="L41" i="2"/>
  <c r="L25" i="2"/>
  <c r="L200" i="2"/>
  <c r="L184" i="2"/>
  <c r="L168" i="2"/>
  <c r="L152" i="2"/>
  <c r="L136" i="2"/>
  <c r="L120" i="2"/>
  <c r="L104" i="2"/>
  <c r="L88" i="2"/>
  <c r="L72" i="2"/>
  <c r="L56" i="2"/>
  <c r="L40" i="2"/>
  <c r="L24" i="2"/>
  <c r="L183" i="2"/>
  <c r="L151" i="2"/>
  <c r="L135" i="2"/>
  <c r="L119" i="2"/>
  <c r="L87" i="2"/>
  <c r="L71" i="2"/>
  <c r="L55" i="2"/>
  <c r="L39" i="2"/>
  <c r="L23" i="2"/>
  <c r="L199" i="2"/>
  <c r="L167" i="2"/>
  <c r="L103" i="2"/>
  <c r="L198" i="2"/>
  <c r="L182" i="2"/>
  <c r="L166" i="2"/>
  <c r="L150" i="2"/>
  <c r="L134" i="2"/>
  <c r="L118" i="2"/>
  <c r="L102" i="2"/>
  <c r="L86" i="2"/>
  <c r="L70" i="2"/>
  <c r="L54" i="2"/>
  <c r="L38" i="2"/>
  <c r="L22" i="2"/>
  <c r="L181" i="2"/>
  <c r="L165" i="2"/>
  <c r="L149" i="2"/>
  <c r="L133" i="2"/>
  <c r="L117" i="2"/>
  <c r="L101" i="2"/>
  <c r="L85" i="2"/>
  <c r="L69" i="2"/>
  <c r="L53" i="2"/>
  <c r="L37" i="2"/>
  <c r="L21" i="2"/>
  <c r="L16" i="2"/>
  <c r="L207" i="2"/>
  <c r="L191" i="2"/>
  <c r="L175" i="2"/>
  <c r="L159" i="2"/>
  <c r="L143" i="2"/>
  <c r="L127" i="2"/>
  <c r="L111" i="2"/>
  <c r="L95" i="2"/>
  <c r="L79" i="2"/>
  <c r="L63" i="2"/>
  <c r="L47" i="2"/>
  <c r="L31" i="2"/>
  <c r="L15" i="2"/>
  <c r="K11" i="2"/>
  <c r="L11" i="2" s="1"/>
  <c r="L206" i="2"/>
  <c r="L190" i="2"/>
  <c r="L174" i="2"/>
  <c r="L158" i="2"/>
  <c r="L142" i="2"/>
  <c r="L126" i="2"/>
  <c r="L110" i="2"/>
  <c r="L94" i="2"/>
  <c r="L78" i="2"/>
  <c r="L62" i="2"/>
  <c r="L46" i="2"/>
  <c r="L30" i="2"/>
  <c r="K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<sst xmlns="http://schemas.openxmlformats.org/spreadsheetml/2006/main" count="222" uniqueCount="158">
  <si>
    <t>성명</t>
  </si>
  <si>
    <t>no.</t>
    <phoneticPr fontId="2" type="noConversion"/>
  </si>
  <si>
    <t>교육기관명</t>
    <phoneticPr fontId="2" type="noConversion"/>
  </si>
  <si>
    <t>웨딩메이크업</t>
  </si>
  <si>
    <t>패션메이크업</t>
  </si>
  <si>
    <t>환타지메이크업</t>
  </si>
  <si>
    <t>아트마스크</t>
  </si>
  <si>
    <t>마네킨 바디아트</t>
  </si>
  <si>
    <t>바디아트</t>
  </si>
  <si>
    <t>평면아트</t>
  </si>
  <si>
    <t>믹스미디어</t>
  </si>
  <si>
    <t>창작업스타일</t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</si>
  <si>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</si>
  <si>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</si>
  <si>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캐릭터메이크업(2D)</t>
  </si>
  <si>
    <t>출전비 합계</t>
    <phoneticPr fontId="2" type="noConversion"/>
  </si>
  <si>
    <t>1종목</t>
    <phoneticPr fontId="2" type="noConversion"/>
  </si>
  <si>
    <t>2종목</t>
    <phoneticPr fontId="2" type="noConversion"/>
  </si>
  <si>
    <t>3종목</t>
    <phoneticPr fontId="2" type="noConversion"/>
  </si>
  <si>
    <t>4종목</t>
    <phoneticPr fontId="2" type="noConversion"/>
  </si>
  <si>
    <t>5종목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</si>
  <si>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</si>
  <si>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</si>
  <si>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종목명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</si>
  <si>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t>캐릭터메이크업(3D)</t>
  </si>
  <si>
    <t>김하늘</t>
    <phoneticPr fontId="2" type="noConversion"/>
  </si>
  <si>
    <t>010-8888-7777</t>
    <phoneticPr fontId="2" type="noConversion"/>
  </si>
  <si>
    <t>신부의 이미지를 아름답게 표현</t>
  </si>
  <si>
    <t>각 종목에 자유롭게 주제표현 후
정면·측면, 세부 디테일 등을 
작품의 의도와 주제를 효과적으로 보여주는 
사진 3장을 자유롭게 선택하여 
공모전 제출서식에 작성하여 제출
(제출서식 : 홈페이지 공지사항에서 다운로드)</t>
    <phoneticPr fontId="2" type="noConversion"/>
  </si>
  <si>
    <t>웨딩환타지메이크업</t>
  </si>
  <si>
    <t>신비로운 웨딩메이크업을 데콜테까지 표현</t>
  </si>
  <si>
    <t>트렌드에 맞는 개성있는 메이크업 표현</t>
  </si>
  <si>
    <t>주제가 있는 환상적인 메이크업 연출</t>
  </si>
  <si>
    <t>창의적인 디자인을 상반신 마네킨 바디에 표현</t>
  </si>
  <si>
    <t>자유주제의 디자인을 창작하여 모델 전신에 표현</t>
  </si>
  <si>
    <t>작품의 캐릭터를 창의적으로 표현</t>
  </si>
  <si>
    <t>캐릭터를 입체적, 창의적으로 표현</t>
  </si>
  <si>
    <t>크리에이티브 메이크업</t>
  </si>
  <si>
    <t>창의적 재료와 디자인으로 얼굴에 주제 표현</t>
  </si>
  <si>
    <t>메이크업 일러스트레이션</t>
  </si>
  <si>
    <t>종이(화면)에 드로잉 및 기타소재로 2D/3D창작</t>
  </si>
  <si>
    <t>패션 오브제</t>
    <phoneticPr fontId="2" type="noConversion"/>
  </si>
  <si>
    <t>자유 주제로 창작하여 모델 또는 마네킨에 착장</t>
  </si>
  <si>
    <t>[국가실기1과제] 뷰티메이크업</t>
  </si>
  <si>
    <t>[국가실기2과제] 시대메이크업</t>
  </si>
  <si>
    <t>[국가실기3과제] 캐릭터메이크업</t>
  </si>
  <si>
    <t>[국가실기4과제] 속눈썹연장</t>
  </si>
  <si>
    <t>국가실기도면 사진 참고 총 2장</t>
  </si>
  <si>
    <t>[공모전] 헤어아트</t>
    <phoneticPr fontId="2" type="noConversion"/>
  </si>
  <si>
    <t>종목명</t>
    <phoneticPr fontId="2" type="noConversion"/>
  </si>
  <si>
    <t>종목설명</t>
  </si>
  <si>
    <t>사진제출 양식</t>
  </si>
  <si>
    <t>창작컷트(미용사/이용사)</t>
  </si>
  <si>
    <t>자유로운 주제의 커트스타일 완성</t>
  </si>
  <si>
    <t>창작와인딩</t>
  </si>
  <si>
    <t>창작컨슈머</t>
  </si>
  <si>
    <t>컬러링, 컷, 드라이의 조화미</t>
  </si>
  <si>
    <t>고전머리</t>
    <phoneticPr fontId="2" type="noConversion"/>
  </si>
  <si>
    <t>전통양식의 고전머리를 자유롭게 창작</t>
    <phoneticPr fontId="2" type="noConversion"/>
  </si>
  <si>
    <t>헤어아트 일러스트레이션</t>
  </si>
  <si>
    <t>종이(화면)위에 드로잉 및 기타소재로 2D/3D창작</t>
  </si>
  <si>
    <t>[국가실기] 헤어커트</t>
  </si>
  <si>
    <t>요구사항 및 유의사항은 
미용사(일반)/이용사 실기 과제별 기준</t>
    <phoneticPr fontId="2" type="noConversion"/>
  </si>
  <si>
    <t>[국가실기] 헤어퍼머넌트</t>
  </si>
  <si>
    <t>[국가실기] 이용사</t>
  </si>
  <si>
    <t>[공모전] 네일아트</t>
    <phoneticPr fontId="2" type="noConversion"/>
  </si>
  <si>
    <t>젤살롱(핸드)</t>
  </si>
  <si>
    <t>스톤과 컬러를 이용한 아트 표현(손톱)</t>
  </si>
  <si>
    <t>젤살롱(페디아트)</t>
  </si>
  <si>
    <t>스톤과 컬러를 이용한 아트 표현(발톱)</t>
  </si>
  <si>
    <t>핸드페인팅, 에어브러쉬 등 자유로운 표현</t>
    <phoneticPr fontId="2" type="noConversion"/>
  </si>
  <si>
    <t>3가지 이상 재료(기법)을 사용한 창작 아트</t>
  </si>
  <si>
    <t>네일아트 일러스트레이션</t>
  </si>
  <si>
    <t>[국가실기1과제] 매니큐어</t>
  </si>
  <si>
    <t>요구사항 및 유의사항은 미용사(네일) 실기 과제별 기준</t>
    <phoneticPr fontId="2" type="noConversion"/>
  </si>
  <si>
    <t>케어전 사진 1장+컬러링후 정면/프리엣지 1장씩 총 3장</t>
  </si>
  <si>
    <t>[국가실기2과제] 젤매니큐어</t>
  </si>
  <si>
    <t xml:space="preserve">[Extension] 팁위드랩 </t>
  </si>
  <si>
    <t xml:space="preserve">[Extension] 실크익스텐션 </t>
  </si>
  <si>
    <t>[Extension] 아크릴프렌치스캅춰</t>
  </si>
  <si>
    <t>[Extension] 젤원톤스캅춰</t>
  </si>
  <si>
    <t>[공모전] 메이크업</t>
    <phoneticPr fontId="2" type="noConversion"/>
  </si>
  <si>
    <t>입금자명/입금일자</t>
    <phoneticPr fontId="2" type="noConversion"/>
  </si>
  <si>
    <t>기타사항</t>
    <phoneticPr fontId="2" type="noConversion"/>
  </si>
  <si>
    <t>010-7878-8989</t>
    <phoneticPr fontId="2" type="noConversion"/>
  </si>
  <si>
    <t>기호</t>
    <phoneticPr fontId="2" type="noConversion"/>
  </si>
  <si>
    <t>MB</t>
    <phoneticPr fontId="2" type="noConversion"/>
  </si>
  <si>
    <t>MI</t>
    <phoneticPr fontId="2" type="noConversion"/>
  </si>
  <si>
    <t>HC</t>
    <phoneticPr fontId="2" type="noConversion"/>
  </si>
  <si>
    <t>MW</t>
    <phoneticPr fontId="2" type="noConversion"/>
  </si>
  <si>
    <t>MM</t>
    <phoneticPr fontId="2" type="noConversion"/>
  </si>
  <si>
    <t>MS</t>
    <phoneticPr fontId="2" type="noConversion"/>
  </si>
  <si>
    <t>MF</t>
    <phoneticPr fontId="2" type="noConversion"/>
  </si>
  <si>
    <t>MT</t>
    <phoneticPr fontId="2" type="noConversion"/>
  </si>
  <si>
    <t>MA</t>
    <phoneticPr fontId="2" type="noConversion"/>
  </si>
  <si>
    <t>MC</t>
    <phoneticPr fontId="2" type="noConversion"/>
  </si>
  <si>
    <t>MD</t>
    <phoneticPr fontId="2" type="noConversion"/>
  </si>
  <si>
    <t>MK</t>
    <phoneticPr fontId="2" type="noConversion"/>
  </si>
  <si>
    <t>HW</t>
    <phoneticPr fontId="2" type="noConversion"/>
  </si>
  <si>
    <t>HU</t>
    <phoneticPr fontId="2" type="noConversion"/>
  </si>
  <si>
    <t>HS</t>
    <phoneticPr fontId="2" type="noConversion"/>
  </si>
  <si>
    <t>HT</t>
    <phoneticPr fontId="2" type="noConversion"/>
  </si>
  <si>
    <t>HI</t>
    <phoneticPr fontId="2" type="noConversion"/>
  </si>
  <si>
    <t>M1</t>
    <phoneticPr fontId="2" type="noConversion"/>
  </si>
  <si>
    <t>M2</t>
    <phoneticPr fontId="2" type="noConversion"/>
  </si>
  <si>
    <t>M3</t>
    <phoneticPr fontId="2" type="noConversion"/>
  </si>
  <si>
    <t>M4</t>
    <phoneticPr fontId="2" type="noConversion"/>
  </si>
  <si>
    <t>H1</t>
    <phoneticPr fontId="2" type="noConversion"/>
  </si>
  <si>
    <t>H2</t>
    <phoneticPr fontId="2" type="noConversion"/>
  </si>
  <si>
    <t>H3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</si>
  <si>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</si>
  <si>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</si>
  <si>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</si>
  <si>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N4</t>
    <phoneticPr fontId="2" type="noConversion"/>
  </si>
  <si>
    <t>N5</t>
    <phoneticPr fontId="2" type="noConversion"/>
  </si>
  <si>
    <t>N6</t>
    <phoneticPr fontId="2" type="noConversion"/>
  </si>
  <si>
    <t>NH</t>
    <phoneticPr fontId="2" type="noConversion"/>
  </si>
  <si>
    <t>NF</t>
    <phoneticPr fontId="2" type="noConversion"/>
  </si>
  <si>
    <t>NA</t>
    <phoneticPr fontId="2" type="noConversion"/>
  </si>
  <si>
    <t>NM</t>
    <phoneticPr fontId="2" type="noConversion"/>
  </si>
  <si>
    <t>NI</t>
    <phoneticPr fontId="2" type="noConversion"/>
  </si>
  <si>
    <t>김사라</t>
    <phoneticPr fontId="2" type="noConversion"/>
  </si>
  <si>
    <t>김수지</t>
    <phoneticPr fontId="2" type="noConversion"/>
  </si>
  <si>
    <t>김아린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</si>
  <si>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4.첨부파일명</t>
    </r>
    <r>
      <rPr>
        <b/>
        <sz val="12"/>
        <color rgb="FF000000"/>
        <rFont val="맑은 고딕"/>
        <family val="3"/>
        <charset val="129"/>
        <scheme val="minor"/>
      </rPr>
      <t>은
아래와 같이 저장</t>
    </r>
    <phoneticPr fontId="2" type="noConversion"/>
  </si>
  <si>
    <t>3.종목수 및 출전비 확인</t>
    <phoneticPr fontId="2" type="noConversion"/>
  </si>
  <si>
    <t>부채꼴과 선마블링의 정면/프리엣지 1장씩 총4장</t>
    <phoneticPr fontId="2" type="noConversion"/>
  </si>
  <si>
    <t>정면1+측면1+프리엣지1 총3장</t>
    <phoneticPr fontId="2" type="noConversion"/>
  </si>
  <si>
    <t>010-8888-9797</t>
    <phoneticPr fontId="2" type="noConversion"/>
  </si>
  <si>
    <t>사진(장)</t>
    <phoneticPr fontId="2" type="noConversion"/>
  </si>
  <si>
    <t>다양한 재료로 마스크(입체)를 표현</t>
    <phoneticPr fontId="2" type="noConversion"/>
  </si>
  <si>
    <t>패션 오브제</t>
  </si>
  <si>
    <t>고전머리</t>
  </si>
  <si>
    <t>공모_메이크업</t>
  </si>
  <si>
    <t>공모_메이크업</t>
    <phoneticPr fontId="2" type="noConversion"/>
  </si>
  <si>
    <t>공모_헤어아트</t>
  </si>
  <si>
    <t>공모_헤어아트</t>
    <phoneticPr fontId="2" type="noConversion"/>
  </si>
  <si>
    <t>공모_네일아트</t>
  </si>
  <si>
    <t>공모_네일아트</t>
    <phoneticPr fontId="2" type="noConversion"/>
  </si>
  <si>
    <t>출품인원 합계</t>
    <phoneticPr fontId="2" type="noConversion"/>
  </si>
  <si>
    <r>
      <t>접수담당자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</si>
  <si>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t>출품종목 합계</t>
    <phoneticPr fontId="2" type="noConversion"/>
  </si>
  <si>
    <r>
      <t>기관대표자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</si>
  <si>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t>총 접수비 합계</t>
    <phoneticPr fontId="2" type="noConversion"/>
  </si>
  <si>
    <t>ㅇ</t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</si>
  <si>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</rPr>
      <t xml:space="preserve">기타 </t>
    </r>
    <r>
      <rPr>
        <b/>
        <sz val="14"/>
        <color theme="1"/>
        <rFont val="맑은 고딕"/>
        <family val="3"/>
        <charset val="129"/>
        <scheme val="major"/>
      </rPr>
      <t>유의사항</t>
    </r>
    <r>
      <rPr>
        <b/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종목명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접수오류가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빈번하니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서식에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준하여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작성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부탁드립니다</t>
    </r>
    <r>
      <rPr>
        <sz val="14"/>
        <color theme="1"/>
        <rFont val="Calibri"/>
        <family val="3"/>
      </rPr>
      <t>.</t>
    </r>
    <r>
      <rPr>
        <sz val="14"/>
        <color theme="1"/>
        <rFont val="맑은 고딕"/>
        <family val="3"/>
        <charset val="129"/>
        <scheme val="major"/>
      </rPr>
      <t xml:space="preserve">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하단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>,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의 "부문과 종목명"은 선택화살표로 완성해주세요. 
</t>
    </r>
    <r>
      <rPr>
        <sz val="14"/>
        <color theme="1"/>
        <rFont val="Segoe UI Symbol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부문→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종목명 선택(셀을 클릭하면 화살표가 나타납니다.)
• 인적사항에 띄어쓰기 또는 기호를 다르게 넣으면, 동일인으로 분류되지 않으니 반드시 통일하여 주세요. </t>
    </r>
    <r>
      <rPr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1</t>
    </r>
    <r>
      <rPr>
        <sz val="14"/>
        <color theme="1"/>
        <rFont val="맑은 고딕"/>
        <family val="3"/>
        <charset val="129"/>
        <scheme val="major"/>
      </rPr>
      <t>명의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출품자는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같은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중복출전이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불가능합니다</t>
    </r>
    <r>
      <rPr>
        <sz val="14"/>
        <color theme="1"/>
        <rFont val="Calibri"/>
        <family val="3"/>
      </rPr>
      <t xml:space="preserve">. 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신청내역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수정시에는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신청서를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이메일로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재전송해주시면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됩니다</t>
    </r>
    <r>
      <rPr>
        <sz val="14"/>
        <color theme="1"/>
        <rFont val="Calibri"/>
        <family val="3"/>
      </rPr>
      <t xml:space="preserve">. </t>
    </r>
    <phoneticPr fontId="2" type="noConversion"/>
  </si>
  <si>
    <t>종목수</t>
    <phoneticPr fontId="2" type="noConversion"/>
  </si>
  <si>
    <t>요구사항 및 유의사항은 
미용사(메이크업) 실기 과제별 기준</t>
    <phoneticPr fontId="2" type="noConversion"/>
  </si>
  <si>
    <t>한복 메이크업 총3장 (정면+양쪽 측면)</t>
    <phoneticPr fontId="2" type="noConversion"/>
  </si>
  <si>
    <t>펑크메이크업  총3장 (정면+양쪽 측면)</t>
    <phoneticPr fontId="2" type="noConversion"/>
  </si>
  <si>
    <t>한국무용 메이크업 총3장 (정면+양쪽 측면)</t>
    <phoneticPr fontId="2" type="noConversion"/>
  </si>
  <si>
    <t>자유로운 방식으로 와인딩 디자인</t>
    <phoneticPr fontId="2" type="noConversion"/>
  </si>
  <si>
    <t>웨딩, 이벤트 등 자유 창작 업스타일</t>
    <phoneticPr fontId="2" type="noConversion"/>
  </si>
  <si>
    <t>스파니엘 총3장 사진제출</t>
    <phoneticPr fontId="2" type="noConversion"/>
  </si>
  <si>
    <t>하상고 커트머리 총3장 사진제출</t>
    <phoneticPr fontId="2" type="noConversion"/>
  </si>
  <si>
    <t>혼합형 총3장 사진제출</t>
    <phoneticPr fontId="2" type="noConversion"/>
  </si>
  <si>
    <r>
      <rPr>
        <b/>
        <sz val="14"/>
        <color theme="0"/>
        <rFont val="맑은 고딕"/>
        <family val="3"/>
        <charset val="129"/>
        <scheme val="major"/>
      </rPr>
      <t>연락처</t>
    </r>
    <r>
      <rPr>
        <b/>
        <sz val="11"/>
        <color theme="0"/>
        <rFont val="맑은 고딕"/>
        <family val="3"/>
        <charset val="129"/>
        <scheme val="major"/>
      </rPr>
      <t>(HP)</t>
    </r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</si>
  <si>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</rPr>
      <t>뷰티디자인페어 접수방법 안내</t>
    </r>
    <r>
      <rPr>
        <b/>
        <sz val="14"/>
        <color theme="1"/>
        <rFont val="맑은 고딕"/>
        <family val="3"/>
        <charset val="129"/>
        <scheme val="major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본 신청서 이메일 전송,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입금, </t>
    </r>
    <r>
      <rPr>
        <sz val="14"/>
        <color theme="1"/>
        <rFont val="Segoe UI Symbol"/>
        <family val="3"/>
      </rPr>
      <t>③</t>
    </r>
    <r>
      <rPr>
        <sz val="14"/>
        <color theme="1"/>
        <rFont val="맑은 고딕"/>
        <family val="3"/>
        <charset val="129"/>
        <scheme val="major"/>
      </rPr>
      <t xml:space="preserve">작품사진 전송
</t>
    </r>
    <r>
      <rPr>
        <sz val="14"/>
        <color theme="1"/>
        <rFont val="Segoe UI Symbol"/>
        <family val="3"/>
      </rPr>
      <t>(</t>
    </r>
    <r>
      <rPr>
        <sz val="14"/>
        <color theme="1"/>
        <rFont val="맑은 고딕"/>
        <family val="3"/>
        <charset val="129"/>
        <scheme val="major"/>
      </rPr>
      <t>접수기간 2026년 1월 2일부터 1월 30일까지)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E-mail : kmaa98@hanmail.net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</rPr>
      <t xml:space="preserve">입금계좌 : </t>
    </r>
    <r>
      <rPr>
        <u/>
        <sz val="14"/>
        <color theme="1"/>
        <rFont val="맑은 고딕"/>
        <family val="3"/>
        <charset val="129"/>
        <scheme val="major"/>
      </rPr>
      <t>국민은행 097-25-0030-318 사단법인 한국분장예술인협회</t>
    </r>
    <r>
      <rPr>
        <sz val="14"/>
        <color theme="1"/>
        <rFont val="맑은 고딕"/>
        <family val="3"/>
        <charset val="129"/>
        <scheme val="major"/>
      </rPr>
      <t xml:space="preserve">
</t>
    </r>
    <r>
      <rPr>
        <sz val="14"/>
        <color rgb="FFFF0000"/>
        <rFont val="Calibri"/>
        <family val="3"/>
        <charset val="1"/>
      </rPr>
      <t>•</t>
    </r>
    <r>
      <rPr>
        <sz val="14"/>
        <color rgb="FFFF0000"/>
        <rFont val="Calibri"/>
        <family val="3"/>
      </rPr>
      <t xml:space="preserve"> 2026</t>
    </r>
    <r>
      <rPr>
        <sz val="14"/>
        <color rgb="FFFF0000"/>
        <rFont val="맑은 고딕"/>
        <family val="3"/>
        <charset val="129"/>
        <scheme val="major"/>
      </rPr>
      <t>년</t>
    </r>
    <r>
      <rPr>
        <sz val="14"/>
        <color rgb="FFFF0000"/>
        <rFont val="Calibri"/>
        <family val="3"/>
      </rPr>
      <t xml:space="preserve"> 2</t>
    </r>
    <r>
      <rPr>
        <sz val="14"/>
        <color rgb="FFFF0000"/>
        <rFont val="맑은 고딕"/>
        <family val="3"/>
        <charset val="129"/>
        <scheme val="major"/>
      </rPr>
      <t>월</t>
    </r>
    <r>
      <rPr>
        <sz val="14"/>
        <color rgb="FFFF0000"/>
        <rFont val="Calibri"/>
        <family val="3"/>
      </rPr>
      <t xml:space="preserve"> 4</t>
    </r>
    <r>
      <rPr>
        <sz val="14"/>
        <color rgb="FFFF0000"/>
        <rFont val="맑은 고딕"/>
        <family val="3"/>
        <charset val="129"/>
        <scheme val="major"/>
      </rPr>
      <t>일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이후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작품제출을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하실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경우</t>
    </r>
    <r>
      <rPr>
        <sz val="14"/>
        <color rgb="FFFF0000"/>
        <rFont val="Calibri"/>
        <family val="3"/>
      </rPr>
      <t xml:space="preserve">, </t>
    </r>
    <r>
      <rPr>
        <sz val="14"/>
        <color rgb="FFFF0000"/>
        <rFont val="맑은 고딕"/>
        <family val="3"/>
        <charset val="129"/>
        <scheme val="major"/>
      </rPr>
      <t>심사가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불가능하여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실격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처리됩니다</t>
    </r>
    <r>
      <rPr>
        <sz val="14"/>
        <color rgb="FFFF0000"/>
        <rFont val="Calibri"/>
        <family val="3"/>
      </rPr>
      <t xml:space="preserve">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</si>
</sst>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7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5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sz val="14"/>
      <color theme="0"/>
      <name val="나눔바른고딕"/>
      <family val="3"/>
      <charset val="129"/>
    </font>
    <font>
      <b/>
      <sz val="11"/>
      <name val="나눔바른고딕"/>
      <family val="3"/>
      <charset val="129"/>
    </font>
    <font>
      <sz val="11"/>
      <name val="나눔바른고딕"/>
      <family val="3"/>
      <charset val="129"/>
    </font>
    <font>
      <b/>
      <sz val="13"/>
      <color rgb="FFFFFFFF"/>
      <name val="나눔바른고딕"/>
      <family val="3"/>
      <charset val="129"/>
    </font>
    <font>
      <b/>
      <sz val="12"/>
      <color theme="0"/>
      <name val="나눔바른고딕"/>
      <family val="3"/>
      <charset val="129"/>
    </font>
    <font>
      <sz val="11"/>
      <color theme="8" tint="-0.249977111117893"/>
      <name val="나눔바른고딕"/>
      <family val="3"/>
      <charset val="129"/>
    </font>
    <font>
      <b/>
      <sz val="11"/>
      <color rgb="FFFF0000"/>
      <name val="나눔바른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000000"/>
      <name val="나눔고딕"/>
      <charset val="129"/>
    </font>
    <font>
      <b/>
      <sz val="14"/>
      <color theme="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color theme="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Segoe UI Symbol"/>
      <family val="3"/>
    </font>
    <font>
      <b/>
      <sz val="14"/>
      <color theme="1"/>
      <name val="맑은 고딕"/>
      <family val="3"/>
      <charset val="129"/>
    </font>
    <font>
      <sz val="14"/>
      <color theme="1"/>
      <name val="Calibri"/>
      <family val="3"/>
    </font>
    <font>
      <sz val="14"/>
      <color rgb="FFFF0000"/>
      <name val="Calibri"/>
      <family val="3"/>
      <charset val="1"/>
    </font>
    <font>
      <sz val="14"/>
      <color rgb="FFFF0000"/>
      <name val="Calibri"/>
      <family val="3"/>
    </font>
    <font>
      <sz val="14"/>
      <color rgb="FFFF0000"/>
      <name val="맑은 고딕"/>
      <family val="3"/>
      <charset val="129"/>
      <scheme val="major"/>
    </font>
    <font>
      <b/>
      <sz val="14"/>
      <color theme="1"/>
      <name val="Calibri"/>
      <family val="3"/>
    </font>
    <font>
      <sz val="14"/>
      <color theme="1"/>
      <name val="Calibri"/>
      <family val="3"/>
      <charset val="1"/>
    </font>
    <font>
      <sz val="14"/>
      <color theme="1"/>
      <name val="Segoe UI Symbol"/>
      <family val="3"/>
      <charset val="1"/>
    </font>
    <font>
      <sz val="14"/>
      <color theme="1"/>
      <name val="맑은 고딕"/>
      <family val="3"/>
      <charset val="129"/>
    </font>
    <font>
      <u/>
      <sz val="14"/>
      <color theme="1"/>
      <name val="맑은 고딕"/>
      <family val="3"/>
      <charset val="129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679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9F7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thick">
        <color rgb="FFC00000"/>
      </left>
      <right style="medium">
        <color theme="1" tint="0.499984740745262"/>
      </right>
      <top style="thick">
        <color rgb="FFC00000"/>
      </top>
      <bottom style="medium">
        <color theme="1" tint="0.499984740745262"/>
      </bottom>
      <diagonal/>
    </border>
    <border>
      <left style="medium">
        <color theme="1" tint="0.499984740745262"/>
      </left>
      <right style="thick">
        <color rgb="FFC00000"/>
      </right>
      <top style="thick">
        <color rgb="FFC00000"/>
      </top>
      <bottom style="medium">
        <color theme="1" tint="0.499984740745262"/>
      </bottom>
      <diagonal/>
    </border>
    <border>
      <left style="thick">
        <color rgb="FFC00000"/>
      </left>
      <right style="medium">
        <color theme="1" tint="0.499984740745262"/>
      </right>
      <top style="medium">
        <color theme="1" tint="0.499984740745262"/>
      </top>
      <bottom style="thick">
        <color rgb="FFC00000"/>
      </bottom>
      <diagonal/>
    </border>
    <border>
      <left style="medium">
        <color theme="1" tint="0.499984740745262"/>
      </left>
      <right style="thick">
        <color rgb="FFC00000"/>
      </right>
      <top style="medium">
        <color theme="1" tint="0.499984740745262"/>
      </top>
      <bottom style="thick">
        <color rgb="FFC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/>
      <top style="medium">
        <color theme="1" tint="0.499984740745262"/>
      </top>
      <bottom/>
      <diagonal/>
    </border>
    <border>
      <left/>
      <right style="thick">
        <color rgb="FFC00000"/>
      </right>
      <top style="medium">
        <color theme="1" tint="0.499984740745262"/>
      </top>
      <bottom/>
      <diagonal/>
    </border>
    <border>
      <left style="thick">
        <color rgb="FFC00000"/>
      </left>
      <right/>
      <top/>
      <bottom style="medium">
        <color theme="1" tint="0.499984740745262"/>
      </bottom>
      <diagonal/>
    </border>
    <border>
      <left/>
      <right style="thick">
        <color rgb="FFC00000"/>
      </right>
      <top/>
      <bottom style="medium">
        <color theme="1" tint="0.499984740745262"/>
      </bottom>
      <diagonal/>
    </border>
    <border>
      <left/>
      <right/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medium">
        <color theme="1" tint="0.499984740745262"/>
      </bottom>
      <diagonal/>
    </border>
    <border>
      <left style="thick">
        <color rgb="FFC00000"/>
      </left>
      <right style="thick">
        <color rgb="FFC00000"/>
      </right>
      <top style="medium">
        <color theme="1" tint="0.499984740745262"/>
      </top>
      <bottom style="thick">
        <color rgb="FFC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thick">
        <color rgb="FFC00000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C00000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14" fillId="3" borderId="3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>
      <alignment vertical="center"/>
    </xf>
    <xf numFmtId="0" fontId="20" fillId="7" borderId="0" xfId="0" applyFont="1" applyFill="1">
      <alignment vertical="center"/>
    </xf>
    <xf numFmtId="0" fontId="18" fillId="7" borderId="0" xfId="0" applyFont="1" applyFill="1" applyAlignment="1">
      <alignment vertical="center" wrapText="1"/>
    </xf>
    <xf numFmtId="0" fontId="21" fillId="11" borderId="10" xfId="0" applyFont="1" applyFill="1" applyBorder="1" applyAlignment="1">
      <alignment horizontal="justify" vertical="center" wrapText="1"/>
    </xf>
    <xf numFmtId="0" fontId="18" fillId="7" borderId="0" xfId="0" applyFont="1" applyFill="1">
      <alignment vertical="center"/>
    </xf>
    <xf numFmtId="0" fontId="24" fillId="9" borderId="0" xfId="0" applyFont="1" applyFill="1" applyAlignment="1">
      <alignment horizontal="center" vertical="center"/>
    </xf>
    <xf numFmtId="0" fontId="21" fillId="10" borderId="10" xfId="0" applyFont="1" applyFill="1" applyBorder="1" applyAlignment="1">
      <alignment horizontal="justify" vertical="center" wrapText="1"/>
    </xf>
    <xf numFmtId="0" fontId="15" fillId="0" borderId="15" xfId="0" applyFont="1" applyBorder="1" applyAlignment="1">
      <alignment horizontal="center" vertical="center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0" fontId="21" fillId="10" borderId="13" xfId="0" applyFont="1" applyFill="1" applyBorder="1" applyAlignment="1">
      <alignment horizontal="justify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27" fillId="5" borderId="36" xfId="0" applyFont="1" applyFill="1" applyBorder="1" applyAlignment="1">
      <alignment horizontal="center" vertical="center"/>
    </xf>
    <xf numFmtId="0" fontId="15" fillId="0" borderId="15" xfId="0" applyFont="1" applyBorder="1" applyAlignment="1" applyProtection="1">
      <alignment horizontal="center"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5" fillId="7" borderId="19" xfId="0" applyFont="1" applyFill="1" applyBorder="1" applyAlignment="1" applyProtection="1">
      <alignment horizontal="center" vertical="center"/>
      <protection locked="0"/>
    </xf>
    <xf numFmtId="177" fontId="16" fillId="0" borderId="15" xfId="0" applyNumberFormat="1" applyFont="1" applyBorder="1" applyAlignment="1" applyProtection="1">
      <alignment horizontal="center" vertical="center"/>
      <protection locked="0"/>
    </xf>
    <xf numFmtId="49" fontId="16" fillId="0" borderId="15" xfId="0" applyNumberFormat="1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9" fillId="16" borderId="1" xfId="0" applyFont="1" applyFill="1" applyBorder="1" applyAlignment="1">
      <alignment horizontal="center" vertical="center"/>
    </xf>
    <xf numFmtId="0" fontId="33" fillId="7" borderId="40" xfId="0" applyFont="1" applyFill="1" applyBorder="1">
      <alignment vertical="center"/>
    </xf>
    <xf numFmtId="0" fontId="33" fillId="7" borderId="0" xfId="0" applyFont="1" applyFill="1">
      <alignment vertical="center"/>
    </xf>
    <xf numFmtId="0" fontId="2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177" fontId="15" fillId="0" borderId="15" xfId="0" applyNumberFormat="1" applyFont="1" applyBorder="1" applyAlignment="1" applyProtection="1">
      <alignment horizontal="center" vertical="center"/>
      <protection locked="0"/>
    </xf>
    <xf numFmtId="0" fontId="15" fillId="7" borderId="15" xfId="0" applyFont="1" applyFill="1" applyBorder="1" applyAlignment="1">
      <alignment horizontal="center" vertical="center"/>
    </xf>
    <xf numFmtId="176" fontId="15" fillId="7" borderId="17" xfId="0" applyNumberFormat="1" applyFont="1" applyFill="1" applyBorder="1" applyAlignment="1">
      <alignment horizontal="center" vertical="center"/>
    </xf>
    <xf numFmtId="176" fontId="15" fillId="7" borderId="37" xfId="0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76" fontId="15" fillId="0" borderId="15" xfId="0" applyNumberFormat="1" applyFont="1" applyBorder="1" applyAlignment="1">
      <alignment horizontal="center" vertical="center"/>
    </xf>
    <xf numFmtId="176" fontId="15" fillId="7" borderId="15" xfId="0" applyNumberFormat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176" fontId="15" fillId="2" borderId="15" xfId="0" applyNumberFormat="1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/>
    </xf>
    <xf numFmtId="176" fontId="15" fillId="13" borderId="15" xfId="0" applyNumberFormat="1" applyFont="1" applyFill="1" applyBorder="1" applyAlignment="1">
      <alignment horizontal="center" vertical="center"/>
    </xf>
    <xf numFmtId="0" fontId="15" fillId="14" borderId="18" xfId="0" applyFont="1" applyFill="1" applyBorder="1" applyAlignment="1">
      <alignment horizontal="center" vertical="center"/>
    </xf>
    <xf numFmtId="176" fontId="15" fillId="14" borderId="15" xfId="0" applyNumberFormat="1" applyFont="1" applyFill="1" applyBorder="1" applyAlignment="1">
      <alignment horizontal="center" vertical="center"/>
    </xf>
    <xf numFmtId="0" fontId="15" fillId="15" borderId="18" xfId="0" applyFont="1" applyFill="1" applyBorder="1" applyAlignment="1">
      <alignment horizontal="center" vertical="center"/>
    </xf>
    <xf numFmtId="176" fontId="15" fillId="15" borderId="15" xfId="0" applyNumberFormat="1" applyFont="1" applyFill="1" applyBorder="1" applyAlignment="1">
      <alignment horizontal="center" vertical="center"/>
    </xf>
    <xf numFmtId="0" fontId="35" fillId="0" borderId="38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0" fillId="0" borderId="1" xfId="0" applyBorder="1" applyProtection="1">
      <alignment vertical="center"/>
      <protection locked="0"/>
    </xf>
    <xf numFmtId="0" fontId="32" fillId="17" borderId="1" xfId="0" applyFont="1" applyFill="1" applyBorder="1" applyAlignment="1">
      <alignment horizontal="left" vertical="center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horizontal="center" vertical="center" wrapText="1"/>
    </xf>
    <xf numFmtId="177" fontId="8" fillId="4" borderId="15" xfId="0" applyNumberFormat="1" applyFont="1" applyFill="1" applyBorder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76" fontId="35" fillId="0" borderId="38" xfId="0" applyNumberFormat="1" applyFont="1" applyBorder="1" applyAlignment="1">
      <alignment horizontal="center" vertical="center"/>
    </xf>
    <xf numFmtId="0" fontId="33" fillId="0" borderId="38" xfId="0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center" vertical="center"/>
      <protection locked="0"/>
    </xf>
    <xf numFmtId="0" fontId="31" fillId="0" borderId="38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5" fillId="7" borderId="0" xfId="0" applyFont="1" applyFill="1" applyAlignment="1">
      <alignment horizontal="left" vertical="center" wrapText="1" indent="1"/>
    </xf>
    <xf numFmtId="0" fontId="35" fillId="7" borderId="0" xfId="0" applyFont="1" applyFill="1" applyAlignment="1">
      <alignment horizontal="left" vertical="center" indent="1"/>
    </xf>
    <xf numFmtId="0" fontId="35" fillId="7" borderId="36" xfId="0" applyFont="1" applyFill="1" applyBorder="1" applyAlignment="1">
      <alignment horizontal="left" vertical="center" wrapText="1" indent="1"/>
    </xf>
    <xf numFmtId="0" fontId="35" fillId="7" borderId="36" xfId="0" applyFont="1" applyFill="1" applyBorder="1" applyAlignment="1">
      <alignment horizontal="left" vertical="center" inden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30" fillId="0" borderId="38" xfId="0" applyFont="1" applyBorder="1" applyAlignment="1" applyProtection="1">
      <alignment horizontal="center" vertical="center"/>
      <protection locked="0"/>
    </xf>
    <xf numFmtId="0" fontId="30" fillId="0" borderId="39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33" fillId="7" borderId="0" xfId="0" applyFont="1" applyFill="1" applyAlignment="1">
      <alignment horizontal="center" vertical="center"/>
    </xf>
    <xf numFmtId="0" fontId="29" fillId="16" borderId="38" xfId="0" applyFont="1" applyFill="1" applyBorder="1" applyAlignment="1">
      <alignment horizontal="center" vertical="center"/>
    </xf>
    <xf numFmtId="0" fontId="29" fillId="16" borderId="2" xfId="0" applyFont="1" applyFill="1" applyBorder="1" applyAlignment="1">
      <alignment horizontal="center" vertical="center"/>
    </xf>
    <xf numFmtId="0" fontId="23" fillId="12" borderId="11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</cellXfs>
  <cellStyles count="1">
    <cellStyle name="표준" xfId="0" builtinId="0"/>
  </cellStyles>
  <dxfs count="19">
    <dxf>
      <fill>
        <patternFill>
          <bgColor theme="6" tint="0.79998168889431442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48A54"/>
      <color rgb="FFC4BD97"/>
      <color rgb="FFDDD9C4"/>
      <color rgb="FFEEECE1"/>
      <color rgb="FF804F22"/>
      <color rgb="FFC16798"/>
      <color rgb="FFCF8BB0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1429370</xdr:colOff>
      <xdr:row>6</xdr:row>
      <xdr:rowOff>99194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7144370" y="4807265"/>
          <a:ext cx="191872" cy="192518"/>
        </a:xfrm>
        <a:prstGeom prst="rect">
          <a:avLst/>
        </a:prstGeom>
      </xdr:spPr>
    </xdr:pic>
    <xdr:clientData/>
  </xdr:oneCellAnchor>
  <xdr:oneCellAnchor>
    <xdr:from>
      <xdr:col>9</xdr:col>
      <xdr:colOff>1357200</xdr:colOff>
      <xdr:row>6</xdr:row>
      <xdr:rowOff>104350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7906771" y="5238779"/>
          <a:ext cx="191872" cy="192518"/>
        </a:xfrm>
        <a:prstGeom prst="rect">
          <a:avLst/>
        </a:prstGeom>
      </xdr:spPr>
    </xdr:pic>
    <xdr:clientData/>
  </xdr:oneCellAnchor>
  <xdr:oneCellAnchor>
    <xdr:from>
      <xdr:col>16</xdr:col>
      <xdr:colOff>925286</xdr:colOff>
      <xdr:row>2</xdr:row>
      <xdr:rowOff>344717</xdr:rowOff>
    </xdr:from>
    <xdr:ext cx="171459" cy="177809"/>
    <xdr:pic>
      <xdr:nvPicPr>
        <xdr:cNvPr id="6" name="그림 5">
          <a:extLst>
            <a:ext uri="{FF2B5EF4-FFF2-40B4-BE49-F238E27FC236}">
              <a16:creationId xmlns:a16="http://schemas.microsoft.com/office/drawing/2014/main" id="{B22886E9-B09B-4809-BD73-400DF39D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98911" y="3040292"/>
          <a:ext cx="171459" cy="177809"/>
        </a:xfrm>
        <a:prstGeom prst="rect">
          <a:avLst/>
        </a:prstGeom>
      </xdr:spPr>
    </xdr:pic>
    <xdr:clientData/>
  </xdr:oneCellAnchor>
  <xdr:twoCellAnchor editAs="oneCell">
    <xdr:from>
      <xdr:col>4</xdr:col>
      <xdr:colOff>9071</xdr:colOff>
      <xdr:row>0</xdr:row>
      <xdr:rowOff>0</xdr:rowOff>
    </xdr:from>
    <xdr:to>
      <xdr:col>12</xdr:col>
      <xdr:colOff>9072</xdr:colOff>
      <xdr:row>0</xdr:row>
      <xdr:rowOff>2508445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A2770B54-BB4B-0A71-A4A7-B09B59A9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1" y="0"/>
          <a:ext cx="12981215" cy="25084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996CB-F72F-4306-9A58-16F56A35C293}" name="표1" displayName="표1" ref="A1:A17" totalsRowShown="0" headerRowDxfId="18" dataDxfId="16" headerRowBorderDxfId="17" tableBorderDxfId="15">
  <autoFilter ref="A1:A17" xr:uid="{0A4996CB-F72F-4306-9A58-16F56A35C293}"/>
  <tableColumns count="1">
    <tableColumn id="1" xr3:uid="{6F0E75C4-E822-412B-ADD8-9ECD2AB5D5ED}" name="공모_메이크업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D9FAD1-4D07-4665-945E-2015D106BCA8}" name="표2" displayName="표2" ref="B1:B10" totalsRowShown="0" headerRowDxfId="13" dataDxfId="11" headerRowBorderDxfId="12" tableBorderDxfId="10">
  <autoFilter ref="B1:B10" xr:uid="{1FD9FAD1-4D07-4665-945E-2015D106BCA8}"/>
  <tableColumns count="1">
    <tableColumn id="1" xr3:uid="{A83C9AD1-D597-4DEF-99FE-3ACA1DCD135E}" name="공모_헤어아트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E8D7EB-3CAA-4923-97CA-4DFF0B310ACB}" name="표3" displayName="표3" ref="C1:C12" totalsRowShown="0" headerRowDxfId="8" dataDxfId="7" tableBorderDxfId="6">
  <autoFilter ref="C1:C12" xr:uid="{B3E8D7EB-3CAA-4923-97CA-4DFF0B310ACB}"/>
  <tableColumns count="1">
    <tableColumn id="1" xr3:uid="{E847BA95-2AB2-4E26-A6B1-3A0172496D5E}" name="공모_네일아트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dimension ref="A1:Q208"/>
  <sheetViews>
    <sheetView tabSelected="1" topLeftCell="E1" zoomScale="70" zoomScaleNormal="70" workbookViewId="0">
      <selection activeCell="K5" sqref="K5:L5"/>
    </sheetView>
  </sheetViews>
  <sheetFormatPr defaultColWidth="11.33203125" defaultRowHeight="15" customHeight="1"/>
  <cols>
    <col min="1" max="3" width="25.75" hidden="1" customWidth="1"/>
    <col min="4" max="4" width="0" hidden="1" customWidth="1"/>
    <col min="5" max="5" width="7.08203125" style="1" customWidth="1"/>
    <col min="6" max="6" width="14.58203125" style="1" customWidth="1"/>
    <col min="7" max="7" width="19.83203125" style="11" customWidth="1"/>
    <col min="8" max="8" width="20.25" style="1" customWidth="1"/>
    <col min="9" max="9" width="24.08203125" style="1" customWidth="1"/>
    <col min="10" max="10" width="47.58203125" style="1" customWidth="1"/>
    <col min="11" max="11" width="11.33203125" style="1" customWidth="1"/>
    <col min="12" max="12" width="25.5" style="10" customWidth="1"/>
    <col min="13" max="13" width="19.08203125" style="1" customWidth="1"/>
  </cols>
  <sheetData>
    <row r="1" spans="1:17" ht="198" customHeight="1">
      <c r="A1" s="4" t="s">
        <v>134</v>
      </c>
      <c r="B1" s="4" t="s">
        <v>136</v>
      </c>
      <c r="C1" s="38" t="s">
        <v>138</v>
      </c>
      <c r="E1" s="101"/>
      <c r="F1" s="102"/>
      <c r="G1" s="102"/>
      <c r="H1" s="102"/>
      <c r="I1" s="102"/>
      <c r="J1" s="102"/>
      <c r="K1" s="102"/>
      <c r="L1" s="9"/>
      <c r="M1" s="83" t="s">
        <v>157</v>
      </c>
      <c r="N1" s="84"/>
      <c r="O1" s="84"/>
      <c r="P1" s="84"/>
      <c r="Q1" s="84"/>
    </row>
    <row r="2" spans="1:17" ht="45.65" customHeight="1">
      <c r="A2" s="3" t="s">
        <v>3</v>
      </c>
      <c r="B2" s="3" t="s">
        <v>52</v>
      </c>
      <c r="C2" s="35" t="s">
        <v>66</v>
      </c>
      <c r="E2" s="106" t="s">
        <v>2</v>
      </c>
      <c r="F2" s="107"/>
      <c r="G2" s="98"/>
      <c r="H2" s="99"/>
      <c r="I2" s="100"/>
      <c r="J2" s="46" t="s">
        <v>139</v>
      </c>
      <c r="K2" s="67" cm="1">
        <f t="array" ref="K2">SUM(IF(F9:F208&lt;&gt;"", 1/COUNTIF(F9:F208, F9:F208)))</f>
        <v>4</v>
      </c>
      <c r="L2" s="68"/>
      <c r="M2" s="85" t="s">
        <v>145</v>
      </c>
      <c r="N2" s="84"/>
      <c r="O2" s="84"/>
      <c r="P2" s="84"/>
      <c r="Q2" s="84"/>
    </row>
    <row r="3" spans="1:17" ht="45.65" customHeight="1">
      <c r="A3" s="2" t="s">
        <v>29</v>
      </c>
      <c r="B3" s="3" t="s">
        <v>54</v>
      </c>
      <c r="C3" s="36" t="s">
        <v>68</v>
      </c>
      <c r="E3" s="106" t="s">
        <v>140</v>
      </c>
      <c r="F3" s="107"/>
      <c r="G3" s="71"/>
      <c r="H3" s="70" t="s">
        <v>156</v>
      </c>
      <c r="I3" s="69"/>
      <c r="J3" s="46" t="s">
        <v>141</v>
      </c>
      <c r="K3" s="75">
        <f>COUNTA(J9:J208)</f>
        <v>8</v>
      </c>
      <c r="L3" s="76"/>
      <c r="M3" s="86"/>
      <c r="N3" s="84"/>
      <c r="O3" s="84"/>
      <c r="P3" s="84"/>
      <c r="Q3" s="84"/>
    </row>
    <row r="4" spans="1:17" ht="45.65" customHeight="1">
      <c r="A4" s="2" t="s">
        <v>4</v>
      </c>
      <c r="B4" s="3" t="s">
        <v>11</v>
      </c>
      <c r="C4" s="36" t="s">
        <v>9</v>
      </c>
      <c r="E4" s="106" t="s">
        <v>142</v>
      </c>
      <c r="F4" s="107"/>
      <c r="G4" s="71"/>
      <c r="H4" s="70" t="s">
        <v>156</v>
      </c>
      <c r="I4" s="69"/>
      <c r="J4" s="46" t="s">
        <v>143</v>
      </c>
      <c r="K4" s="77">
        <f>SUM(L9:L208)</f>
        <v>700000</v>
      </c>
      <c r="L4" s="76"/>
      <c r="M4" s="86"/>
      <c r="N4" s="84"/>
      <c r="O4" s="84"/>
      <c r="P4" s="84"/>
      <c r="Q4" s="84"/>
    </row>
    <row r="5" spans="1:17" ht="45.65" customHeight="1">
      <c r="A5" s="2" t="s">
        <v>5</v>
      </c>
      <c r="B5" s="3" t="s">
        <v>55</v>
      </c>
      <c r="C5" s="36" t="s">
        <v>10</v>
      </c>
      <c r="E5" s="106" t="s">
        <v>83</v>
      </c>
      <c r="F5" s="107"/>
      <c r="G5" s="78"/>
      <c r="H5" s="79"/>
      <c r="I5" s="80"/>
      <c r="J5" s="46" t="s">
        <v>82</v>
      </c>
      <c r="K5" s="81"/>
      <c r="L5" s="82"/>
      <c r="M5" s="86"/>
      <c r="N5" s="84"/>
      <c r="O5" s="84"/>
      <c r="P5" s="84"/>
      <c r="Q5" s="84"/>
    </row>
    <row r="6" spans="1:17" ht="23.5" customHeight="1" thickBot="1">
      <c r="A6" s="2" t="s">
        <v>6</v>
      </c>
      <c r="B6" s="3" t="s">
        <v>132</v>
      </c>
      <c r="C6" s="36" t="s">
        <v>72</v>
      </c>
      <c r="E6" s="74" t="s">
        <v>144</v>
      </c>
      <c r="F6" s="74"/>
      <c r="G6" s="105"/>
      <c r="H6" s="105"/>
      <c r="I6" s="105"/>
      <c r="J6" s="47"/>
      <c r="K6" s="48"/>
      <c r="L6" s="48"/>
      <c r="M6" s="32"/>
    </row>
    <row r="7" spans="1:17" ht="25" customHeight="1" thickTop="1" thickBot="1">
      <c r="A7" s="2" t="s">
        <v>7</v>
      </c>
      <c r="B7" s="3" t="s">
        <v>59</v>
      </c>
      <c r="C7" s="36" t="s">
        <v>73</v>
      </c>
      <c r="E7" s="72" t="s">
        <v>1</v>
      </c>
      <c r="F7" s="72" t="s">
        <v>0</v>
      </c>
      <c r="G7" s="73" t="s">
        <v>13</v>
      </c>
      <c r="H7" s="91" t="s">
        <v>12</v>
      </c>
      <c r="I7" s="87" t="s">
        <v>22</v>
      </c>
      <c r="J7" s="89" t="s">
        <v>23</v>
      </c>
      <c r="K7" s="92" t="s">
        <v>125</v>
      </c>
      <c r="L7" s="103"/>
      <c r="M7" s="96" t="s">
        <v>124</v>
      </c>
      <c r="N7" s="92" t="s">
        <v>146</v>
      </c>
      <c r="O7" s="94" t="s">
        <v>15</v>
      </c>
    </row>
    <row r="8" spans="1:17" ht="23.15" customHeight="1" thickBot="1">
      <c r="A8" s="50" t="s">
        <v>8</v>
      </c>
      <c r="B8" s="3" t="s">
        <v>61</v>
      </c>
      <c r="C8" s="36" t="s">
        <v>76</v>
      </c>
      <c r="E8" s="72"/>
      <c r="F8" s="72"/>
      <c r="G8" s="73"/>
      <c r="H8" s="91"/>
      <c r="I8" s="88"/>
      <c r="J8" s="90"/>
      <c r="K8" s="93"/>
      <c r="L8" s="104"/>
      <c r="M8" s="97"/>
      <c r="N8" s="93"/>
      <c r="O8" s="95"/>
    </row>
    <row r="9" spans="1:17" s="7" customFormat="1" ht="30" customHeight="1" thickTop="1" thickBot="1">
      <c r="A9" s="5" t="s">
        <v>14</v>
      </c>
      <c r="B9" s="6" t="s">
        <v>63</v>
      </c>
      <c r="C9" s="36" t="s">
        <v>77</v>
      </c>
      <c r="D9" s="7" t="str">
        <f>F9&amp;G9&amp;H9</f>
        <v>김사라20080513010-8888-9999</v>
      </c>
      <c r="E9" s="22">
        <v>1</v>
      </c>
      <c r="F9" s="39" t="s">
        <v>121</v>
      </c>
      <c r="G9" s="39">
        <v>20080513</v>
      </c>
      <c r="H9" s="39" t="s">
        <v>21</v>
      </c>
      <c r="I9" s="40" t="s">
        <v>137</v>
      </c>
      <c r="J9" s="41" t="s">
        <v>78</v>
      </c>
      <c r="K9" s="53">
        <f>IF(D9="",0,COUNTIF($D$9:$D208,$D9))</f>
        <v>2</v>
      </c>
      <c r="L9" s="54">
        <f>IFERROR(IF(OR($D9="",COUNTIF($D$9:$D9,$D9)&gt;1),"",INDEX($O$9:$O$16,$K9)),"")</f>
        <v>200000</v>
      </c>
      <c r="M9" s="55" t="str">
        <f>IF(OR(F9="",J9=""),"",VLOOKUP(J9,BDF종목!$B:$C,2,FALSE)&amp;F9)</f>
        <v>N4김사라</v>
      </c>
      <c r="N9" s="56" t="s">
        <v>16</v>
      </c>
      <c r="O9" s="57">
        <v>100000</v>
      </c>
    </row>
    <row r="10" spans="1:17" s="7" customFormat="1" ht="30" customHeight="1" thickBot="1">
      <c r="A10" s="8" t="s">
        <v>24</v>
      </c>
      <c r="B10" s="6" t="s">
        <v>64</v>
      </c>
      <c r="C10" s="37" t="s">
        <v>78</v>
      </c>
      <c r="D10" s="7" t="str">
        <f t="shared" ref="D10:D73" si="0">F10&amp;G10&amp;H10</f>
        <v>김사라20080513010-8888-9999</v>
      </c>
      <c r="E10" s="22">
        <v>2</v>
      </c>
      <c r="F10" s="39" t="s">
        <v>121</v>
      </c>
      <c r="G10" s="39">
        <v>20080513</v>
      </c>
      <c r="H10" s="39" t="s">
        <v>21</v>
      </c>
      <c r="I10" s="40" t="s">
        <v>133</v>
      </c>
      <c r="J10" s="23" t="s">
        <v>46</v>
      </c>
      <c r="K10" s="53">
        <f>IF(D10="",0,COUNTIF($D$9:$D209,$D10))</f>
        <v>2</v>
      </c>
      <c r="L10" s="54" t="str">
        <f>IFERROR(IF(OR($D10="",COUNTIF($D$9:$D10,$D10)&gt;1),"",INDEX($O$9:$O$16,$K10)),"")</f>
        <v/>
      </c>
      <c r="M10" s="58" t="str">
        <f>IF(OR(F10="",J10=""),"",VLOOKUP(J10,BDF종목!$B:$C,2,FALSE)&amp;F10)</f>
        <v>M4김사라</v>
      </c>
      <c r="N10" s="59" t="s">
        <v>17</v>
      </c>
      <c r="O10" s="60">
        <v>200000</v>
      </c>
    </row>
    <row r="11" spans="1:17" s="7" customFormat="1" ht="30" customHeight="1" thickBot="1">
      <c r="A11" s="8" t="s">
        <v>37</v>
      </c>
      <c r="C11" s="37" t="s">
        <v>79</v>
      </c>
      <c r="D11" s="7" t="str">
        <f t="shared" si="0"/>
        <v>김아린20100318010-8888-9797</v>
      </c>
      <c r="E11" s="22">
        <v>3</v>
      </c>
      <c r="F11" s="39" t="s">
        <v>123</v>
      </c>
      <c r="G11" s="39">
        <v>20100318</v>
      </c>
      <c r="H11" s="39" t="s">
        <v>128</v>
      </c>
      <c r="I11" s="40" t="s">
        <v>135</v>
      </c>
      <c r="J11" s="23" t="s">
        <v>64</v>
      </c>
      <c r="K11" s="53">
        <f>IF(D11="",0,COUNTIF($D$9:$D210,$D11))</f>
        <v>1</v>
      </c>
      <c r="L11" s="54">
        <f>IFERROR(IF(OR($D11="",COUNTIF($D$9:$D11,$D11)&gt;1),"",INDEX($O$9:$O$16,$K11)),"")</f>
        <v>100000</v>
      </c>
      <c r="M11" s="58" t="str">
        <f>IF(OR(F11="",J11=""),"",VLOOKUP(J11,BDF종목!$B:$C,2,FALSE)&amp;F11)</f>
        <v>H3김아린</v>
      </c>
      <c r="N11" s="61" t="s">
        <v>18</v>
      </c>
      <c r="O11" s="62">
        <v>300000</v>
      </c>
    </row>
    <row r="12" spans="1:17" s="7" customFormat="1" ht="30" customHeight="1" thickBot="1">
      <c r="A12" s="8" t="s">
        <v>39</v>
      </c>
      <c r="C12" s="37" t="s">
        <v>80</v>
      </c>
      <c r="D12" s="7" t="str">
        <f t="shared" si="0"/>
        <v>김하늘20020201010-8888-7777</v>
      </c>
      <c r="E12" s="22">
        <v>4</v>
      </c>
      <c r="F12" s="39" t="s">
        <v>25</v>
      </c>
      <c r="G12" s="39">
        <v>20020201</v>
      </c>
      <c r="H12" s="39" t="s">
        <v>26</v>
      </c>
      <c r="I12" s="40" t="s">
        <v>133</v>
      </c>
      <c r="J12" s="23" t="s">
        <v>37</v>
      </c>
      <c r="K12" s="53">
        <f>IF(D12="",0,COUNTIF($D$9:$D211,$D12))</f>
        <v>3</v>
      </c>
      <c r="L12" s="54">
        <f>IFERROR(IF(OR($D12="",COUNTIF($D$9:$D12,$D12)&gt;1),"",INDEX($O$9:$O$16,$K12)),"")</f>
        <v>300000</v>
      </c>
      <c r="M12" s="58" t="str">
        <f>IF(OR(F12="",J12=""),"",VLOOKUP(J12,BDF종목!$B:$C,2,FALSE)&amp;F12)</f>
        <v>MC김하늘</v>
      </c>
      <c r="N12" s="63" t="s">
        <v>19</v>
      </c>
      <c r="O12" s="64">
        <v>400000</v>
      </c>
    </row>
    <row r="13" spans="1:17" s="7" customFormat="1" ht="30" customHeight="1" thickBot="1">
      <c r="A13" s="8" t="s">
        <v>131</v>
      </c>
      <c r="D13" s="7" t="str">
        <f t="shared" si="0"/>
        <v>김하늘20020201010-8888-7777</v>
      </c>
      <c r="E13" s="22">
        <v>5</v>
      </c>
      <c r="F13" s="39" t="s">
        <v>25</v>
      </c>
      <c r="G13" s="39">
        <v>20020201</v>
      </c>
      <c r="H13" s="39" t="s">
        <v>26</v>
      </c>
      <c r="I13" s="40" t="s">
        <v>135</v>
      </c>
      <c r="J13" s="23" t="s">
        <v>54</v>
      </c>
      <c r="K13" s="53">
        <f>IF(D13="",0,COUNTIF($D$9:$D212,$D13))</f>
        <v>3</v>
      </c>
      <c r="L13" s="54" t="str">
        <f>IFERROR(IF(OR($D13="",COUNTIF($D$9:$D13,$D13)&gt;1),"",INDEX($O$9:$O$16,$K13)),"")</f>
        <v/>
      </c>
      <c r="M13" s="58" t="str">
        <f>IF(OR(F13="",J13=""),"",VLOOKUP(J13,BDF종목!$B:$C,2,FALSE)&amp;F13)</f>
        <v>HW김하늘</v>
      </c>
      <c r="N13" s="65" t="s">
        <v>20</v>
      </c>
      <c r="O13" s="66">
        <v>500000</v>
      </c>
    </row>
    <row r="14" spans="1:17" s="7" customFormat="1" ht="30" customHeight="1" thickBot="1">
      <c r="A14" s="8" t="s">
        <v>43</v>
      </c>
      <c r="D14" s="7" t="str">
        <f t="shared" si="0"/>
        <v>김수지20010506010-7878-8989</v>
      </c>
      <c r="E14" s="22">
        <v>6</v>
      </c>
      <c r="F14" s="39" t="s">
        <v>122</v>
      </c>
      <c r="G14" s="42">
        <v>20010506</v>
      </c>
      <c r="H14" s="39" t="s">
        <v>84</v>
      </c>
      <c r="I14" s="40" t="s">
        <v>133</v>
      </c>
      <c r="J14" s="23" t="s">
        <v>8</v>
      </c>
      <c r="K14" s="53">
        <f>IF(D14="",0,COUNTIF($D$9:$D213,$D14))</f>
        <v>1</v>
      </c>
      <c r="L14" s="54">
        <f>IFERROR(IF(OR($D14="",COUNTIF($D$9:$D14,$D14)&gt;1),"",INDEX($O$9:$O$16,$K14)),"")</f>
        <v>100000</v>
      </c>
      <c r="M14" s="58" t="str">
        <f>IF(OR(F14="",J14=""),"",VLOOKUP(J14,BDF종목!$B:$C,2,FALSE)&amp;F14)</f>
        <v>MB김수지</v>
      </c>
    </row>
    <row r="15" spans="1:17" s="7" customFormat="1" ht="30" customHeight="1" thickBot="1">
      <c r="A15" s="8" t="s">
        <v>44</v>
      </c>
      <c r="D15" s="7" t="str">
        <f t="shared" si="0"/>
        <v>김하늘20020201010-8888-7777</v>
      </c>
      <c r="E15" s="22">
        <v>7</v>
      </c>
      <c r="F15" s="39" t="s">
        <v>25</v>
      </c>
      <c r="G15" s="51">
        <v>20020201</v>
      </c>
      <c r="H15" s="39" t="s">
        <v>26</v>
      </c>
      <c r="I15" s="40" t="s">
        <v>137</v>
      </c>
      <c r="J15" s="23" t="s">
        <v>77</v>
      </c>
      <c r="K15" s="53">
        <f>IF(D15="",0,COUNTIF($D$9:$D214,$D15))</f>
        <v>3</v>
      </c>
      <c r="L15" s="54" t="str">
        <f>IFERROR(IF(OR($D15="",COUNTIF($D$9:$D15,$D15)&gt;1),"",INDEX($O$9:$O$16,$K15)),"")</f>
        <v/>
      </c>
      <c r="M15" s="58" t="str">
        <f>IF(OR(F15="",J15=""),"",VLOOKUP(J15,BDF종목!$B:$C,2,FALSE)&amp;F15)</f>
        <v>N3김하늘</v>
      </c>
    </row>
    <row r="16" spans="1:17" s="7" customFormat="1" ht="30" customHeight="1" thickBot="1">
      <c r="A16" s="8" t="s">
        <v>45</v>
      </c>
      <c r="D16" s="7" t="str">
        <f t="shared" si="0"/>
        <v/>
      </c>
      <c r="E16" s="22">
        <v>8</v>
      </c>
      <c r="F16" s="39"/>
      <c r="G16" s="42"/>
      <c r="H16" s="39"/>
      <c r="I16" s="40" t="s">
        <v>133</v>
      </c>
      <c r="J16" s="23" t="s">
        <v>4</v>
      </c>
      <c r="K16" s="53">
        <f>IF(D16="",0,COUNTIF($D$9:$D215,$D16))</f>
        <v>0</v>
      </c>
      <c r="L16" s="54" t="str">
        <f>IFERROR(IF(OR($D16="",COUNTIF($D$9:$D16,$D16)&gt;1),"",INDEX($O$9:$O$16,$K16)),"")</f>
        <v/>
      </c>
      <c r="M16" s="58" t="str">
        <f>IF(OR(F16="",J16=""),"",VLOOKUP(J16,BDF종목!$B:$C,2,FALSE)&amp;F16)</f>
        <v/>
      </c>
    </row>
    <row r="17" spans="1:13" s="7" customFormat="1" ht="30" customHeight="1" thickBot="1">
      <c r="A17" s="8" t="s">
        <v>46</v>
      </c>
      <c r="D17" s="7" t="str">
        <f t="shared" si="0"/>
        <v/>
      </c>
      <c r="E17" s="22">
        <v>9</v>
      </c>
      <c r="F17" s="39"/>
      <c r="G17" s="42"/>
      <c r="H17" s="39"/>
      <c r="I17" s="40"/>
      <c r="J17" s="23"/>
      <c r="K17" s="53">
        <f>IF(D17="",0,COUNTIF($D$9:$D216,$D17))</f>
        <v>0</v>
      </c>
      <c r="L17" s="54" t="str">
        <f>IFERROR(IF(OR($D17="",COUNTIF($D$9:$D17,$D17)&gt;1),"",INDEX($O$9:$O$16,$K17)),"")</f>
        <v/>
      </c>
      <c r="M17" s="58" t="str">
        <f>IF(OR(F17="",J17=""),"",VLOOKUP(J17,BDF종목!$B:$C,2,FALSE)&amp;F17)</f>
        <v/>
      </c>
    </row>
    <row r="18" spans="1:13" s="7" customFormat="1" ht="30" customHeight="1" thickBot="1">
      <c r="D18" s="7" t="str">
        <f t="shared" si="0"/>
        <v/>
      </c>
      <c r="E18" s="22">
        <v>10</v>
      </c>
      <c r="F18" s="39"/>
      <c r="G18" s="42"/>
      <c r="H18" s="39"/>
      <c r="I18" s="40"/>
      <c r="J18" s="23"/>
      <c r="K18" s="53">
        <f>IF(D18="",0,COUNTIF($D$9:$D217,$D18))</f>
        <v>0</v>
      </c>
      <c r="L18" s="54" t="str">
        <f>IFERROR(IF(OR($D18="",COUNTIF($D$9:$D18,$D18)&gt;1),"",INDEX($O$9:$O$16,$K18)),"")</f>
        <v/>
      </c>
      <c r="M18" s="58" t="str">
        <f>IF(OR(F18="",J18=""),"",VLOOKUP(J18,BDF종목!$B:$C,2,FALSE)&amp;F18)</f>
        <v/>
      </c>
    </row>
    <row r="19" spans="1:13" s="7" customFormat="1" ht="30" customHeight="1" thickBot="1">
      <c r="D19" s="7" t="str">
        <f t="shared" si="0"/>
        <v/>
      </c>
      <c r="E19" s="22">
        <v>11</v>
      </c>
      <c r="F19" s="39"/>
      <c r="G19" s="42"/>
      <c r="H19" s="39"/>
      <c r="I19" s="40"/>
      <c r="J19" s="23"/>
      <c r="K19" s="53">
        <f>IF(D19="",0,COUNTIF($D$9:$D218,$D19))</f>
        <v>0</v>
      </c>
      <c r="L19" s="54" t="str">
        <f>IFERROR(IF(OR($D19="",COUNTIF($D$9:$D19,$D19)&gt;1),"",INDEX($O$9:$O$16,$K19)),"")</f>
        <v/>
      </c>
      <c r="M19" s="58" t="str">
        <f>IF(OR(F19="",J19=""),"",VLOOKUP(J19,BDF종목!$B:$C,2,FALSE)&amp;F19)</f>
        <v/>
      </c>
    </row>
    <row r="20" spans="1:13" s="7" customFormat="1" ht="30" customHeight="1" thickBot="1">
      <c r="D20" s="7" t="str">
        <f t="shared" si="0"/>
        <v/>
      </c>
      <c r="E20" s="22">
        <v>12</v>
      </c>
      <c r="F20" s="39"/>
      <c r="G20" s="42"/>
      <c r="H20" s="39"/>
      <c r="I20" s="40"/>
      <c r="J20" s="23"/>
      <c r="K20" s="53">
        <f>IF(D20="",0,COUNTIF($D$9:$D219,$D20))</f>
        <v>0</v>
      </c>
      <c r="L20" s="54" t="str">
        <f>IFERROR(IF(OR($D20="",COUNTIF($D$9:$D20,$D20)&gt;1),"",INDEX($O$9:$O$16,$K20)),"")</f>
        <v/>
      </c>
      <c r="M20" s="58" t="str">
        <f>IF(OR(F20="",J20=""),"",VLOOKUP(J20,BDF종목!$B:$C,2,FALSE)&amp;F20)</f>
        <v/>
      </c>
    </row>
    <row r="21" spans="1:13" s="7" customFormat="1" ht="30" customHeight="1" thickBot="1">
      <c r="D21" s="7" t="str">
        <f t="shared" si="0"/>
        <v/>
      </c>
      <c r="E21" s="22">
        <v>13</v>
      </c>
      <c r="F21" s="39"/>
      <c r="G21" s="42"/>
      <c r="H21" s="39"/>
      <c r="I21" s="40"/>
      <c r="J21" s="23"/>
      <c r="K21" s="53">
        <f>IF(D21="",0,COUNTIF($D$9:$D220,$D21))</f>
        <v>0</v>
      </c>
      <c r="L21" s="54" t="str">
        <f>IFERROR(IF(OR($D21="",COUNTIF($D$9:$D21,$D21)&gt;1),"",INDEX($O$9:$O$16,$K21)),"")</f>
        <v/>
      </c>
      <c r="M21" s="58" t="str">
        <f>IF(OR(F21="",J21=""),"",VLOOKUP(J21,BDF종목!$B:$C,2,FALSE)&amp;F21)</f>
        <v/>
      </c>
    </row>
    <row r="22" spans="1:13" s="7" customFormat="1" ht="30" customHeight="1" thickBot="1">
      <c r="D22" s="7" t="str">
        <f t="shared" si="0"/>
        <v/>
      </c>
      <c r="E22" s="22">
        <v>14</v>
      </c>
      <c r="F22" s="39"/>
      <c r="G22" s="42"/>
      <c r="H22" s="39"/>
      <c r="I22" s="40"/>
      <c r="J22" s="23"/>
      <c r="K22" s="53">
        <f>IF(D22="",0,COUNTIF($D$9:$D221,$D22))</f>
        <v>0</v>
      </c>
      <c r="L22" s="54" t="str">
        <f>IFERROR(IF(OR($D22="",COUNTIF($D$9:$D22,$D22)&gt;1),"",INDEX($O$9:$O$16,$K22)),"")</f>
        <v/>
      </c>
      <c r="M22" s="58" t="str">
        <f>IF(OR(F22="",J22=""),"",VLOOKUP(J22,BDF종목!$B:$C,2,FALSE)&amp;F22)</f>
        <v/>
      </c>
    </row>
    <row r="23" spans="1:13" s="7" customFormat="1" ht="30" customHeight="1" thickBot="1">
      <c r="D23" s="7" t="str">
        <f t="shared" si="0"/>
        <v/>
      </c>
      <c r="E23" s="22">
        <v>15</v>
      </c>
      <c r="F23" s="39"/>
      <c r="G23" s="42"/>
      <c r="H23" s="39"/>
      <c r="I23" s="40"/>
      <c r="J23" s="23"/>
      <c r="K23" s="53">
        <f>IF(D23="",0,COUNTIF($D$9:$D222,$D23))</f>
        <v>0</v>
      </c>
      <c r="L23" s="54" t="str">
        <f>IFERROR(IF(OR($D23="",COUNTIF($D$9:$D23,$D23)&gt;1),"",INDEX($O$9:$O$16,$K23)),"")</f>
        <v/>
      </c>
      <c r="M23" s="58" t="str">
        <f>IF(OR(F23="",J23=""),"",VLOOKUP(J23,BDF종목!$B:$C,2,FALSE)&amp;F23)</f>
        <v/>
      </c>
    </row>
    <row r="24" spans="1:13" s="7" customFormat="1" ht="30" customHeight="1" thickBot="1">
      <c r="D24" s="7" t="str">
        <f t="shared" si="0"/>
        <v/>
      </c>
      <c r="E24" s="22">
        <v>16</v>
      </c>
      <c r="F24" s="39"/>
      <c r="G24" s="42"/>
      <c r="H24" s="39"/>
      <c r="I24" s="40"/>
      <c r="J24" s="23"/>
      <c r="K24" s="53">
        <f>IF(D24="",0,COUNTIF($D$9:$D223,$D24))</f>
        <v>0</v>
      </c>
      <c r="L24" s="54" t="str">
        <f>IFERROR(IF(OR($D24="",COUNTIF($D$9:$D24,$D24)&gt;1),"",INDEX($O$9:$O$16,$K24)),"")</f>
        <v/>
      </c>
      <c r="M24" s="58" t="str">
        <f>IF(OR(F24="",J24=""),"",VLOOKUP(J24,BDF종목!$B:$C,2,FALSE)&amp;F24)</f>
        <v/>
      </c>
    </row>
    <row r="25" spans="1:13" s="7" customFormat="1" ht="30" customHeight="1" thickBot="1">
      <c r="D25" s="7" t="str">
        <f t="shared" si="0"/>
        <v/>
      </c>
      <c r="E25" s="22">
        <v>17</v>
      </c>
      <c r="F25" s="39"/>
      <c r="G25" s="42"/>
      <c r="H25" s="39"/>
      <c r="I25" s="40"/>
      <c r="J25" s="23"/>
      <c r="K25" s="53">
        <f>IF(D25="",0,COUNTIF($D$9:$D224,$D25))</f>
        <v>0</v>
      </c>
      <c r="L25" s="54" t="str">
        <f>IFERROR(IF(OR($D25="",COUNTIF($D$9:$D25,$D25)&gt;1),"",INDEX($O$9:$O$16,$K25)),"")</f>
        <v/>
      </c>
      <c r="M25" s="58" t="str">
        <f>IF(OR(F25="",J25=""),"",VLOOKUP(J25,BDF종목!$B:$C,2,FALSE)&amp;F25)</f>
        <v/>
      </c>
    </row>
    <row r="26" spans="1:13" s="7" customFormat="1" ht="30" customHeight="1" thickBot="1">
      <c r="D26" s="7" t="str">
        <f t="shared" si="0"/>
        <v/>
      </c>
      <c r="E26" s="22">
        <v>18</v>
      </c>
      <c r="F26" s="39"/>
      <c r="G26" s="42"/>
      <c r="H26" s="39"/>
      <c r="I26" s="40"/>
      <c r="J26" s="23"/>
      <c r="K26" s="53">
        <f>IF(D26="",0,COUNTIF($D$9:$D225,$D26))</f>
        <v>0</v>
      </c>
      <c r="L26" s="54" t="str">
        <f>IFERROR(IF(OR($D26="",COUNTIF($D$9:$D26,$D26)&gt;1),"",INDEX($O$9:$O$16,$K26)),"")</f>
        <v/>
      </c>
      <c r="M26" s="58" t="str">
        <f>IF(OR(F26="",J26=""),"",VLOOKUP(J26,BDF종목!$B:$C,2,FALSE)&amp;F26)</f>
        <v/>
      </c>
    </row>
    <row r="27" spans="1:13" s="7" customFormat="1" ht="30" customHeight="1" thickBot="1">
      <c r="D27" s="7" t="str">
        <f t="shared" si="0"/>
        <v/>
      </c>
      <c r="E27" s="22">
        <v>19</v>
      </c>
      <c r="F27" s="39"/>
      <c r="G27" s="42"/>
      <c r="H27" s="39"/>
      <c r="I27" s="40"/>
      <c r="J27" s="23"/>
      <c r="K27" s="53">
        <f>IF(D27="",0,COUNTIF($D$9:$D226,$D27))</f>
        <v>0</v>
      </c>
      <c r="L27" s="54" t="str">
        <f>IFERROR(IF(OR($D27="",COUNTIF($D$9:$D27,$D27)&gt;1),"",INDEX($O$9:$O$16,$K27)),"")</f>
        <v/>
      </c>
      <c r="M27" s="58" t="str">
        <f>IF(OR(F27="",J27=""),"",VLOOKUP(J27,BDF종목!$B:$C,2,FALSE)&amp;F27)</f>
        <v/>
      </c>
    </row>
    <row r="28" spans="1:13" s="7" customFormat="1" ht="30" customHeight="1" thickBot="1">
      <c r="D28" s="7" t="str">
        <f t="shared" si="0"/>
        <v/>
      </c>
      <c r="E28" s="22">
        <v>20</v>
      </c>
      <c r="F28" s="39"/>
      <c r="G28" s="42"/>
      <c r="H28" s="39"/>
      <c r="I28" s="40"/>
      <c r="J28" s="23"/>
      <c r="K28" s="53">
        <f>IF(D28="",0,COUNTIF($D$9:$D227,$D28))</f>
        <v>0</v>
      </c>
      <c r="L28" s="54" t="str">
        <f>IFERROR(IF(OR($D28="",COUNTIF($D$9:$D28,$D28)&gt;1),"",INDEX($O$9:$O$16,$K28)),"")</f>
        <v/>
      </c>
      <c r="M28" s="58" t="str">
        <f>IF(OR(F28="",J28=""),"",VLOOKUP(J28,BDF종목!$B:$C,2,FALSE)&amp;F28)</f>
        <v/>
      </c>
    </row>
    <row r="29" spans="1:13" s="7" customFormat="1" ht="30" customHeight="1" thickBot="1">
      <c r="D29" s="7" t="str">
        <f t="shared" si="0"/>
        <v/>
      </c>
      <c r="E29" s="22">
        <v>21</v>
      </c>
      <c r="F29" s="39"/>
      <c r="G29" s="42"/>
      <c r="H29" s="39"/>
      <c r="I29" s="40"/>
      <c r="J29" s="23"/>
      <c r="K29" s="53">
        <f>IF(D29="",0,COUNTIF($D$9:$D228,$D29))</f>
        <v>0</v>
      </c>
      <c r="L29" s="54" t="str">
        <f>IFERROR(IF(OR($D29="",COUNTIF($D$9:$D29,$D29)&gt;1),"",INDEX($O$9:$O$16,$K29)),"")</f>
        <v/>
      </c>
      <c r="M29" s="58" t="str">
        <f>IF(OR(F29="",J29=""),"",VLOOKUP(J29,BDF종목!$B:$C,2,FALSE)&amp;F29)</f>
        <v/>
      </c>
    </row>
    <row r="30" spans="1:13" s="7" customFormat="1" ht="30" customHeight="1" thickBot="1">
      <c r="D30" s="7" t="str">
        <f t="shared" si="0"/>
        <v/>
      </c>
      <c r="E30" s="22">
        <v>22</v>
      </c>
      <c r="F30" s="39"/>
      <c r="G30" s="42"/>
      <c r="H30" s="39"/>
      <c r="I30" s="40"/>
      <c r="J30" s="23"/>
      <c r="K30" s="53">
        <f>IF(D30="",0,COUNTIF($D$9:$D229,$D30))</f>
        <v>0</v>
      </c>
      <c r="L30" s="54" t="str">
        <f>IFERROR(IF(OR($D30="",COUNTIF($D$9:$D30,$D30)&gt;1),"",INDEX($O$9:$O$16,$K30)),"")</f>
        <v/>
      </c>
      <c r="M30" s="58" t="str">
        <f>IF(OR(F30="",J30=""),"",VLOOKUP(J30,BDF종목!$B:$C,2,FALSE)&amp;F30)</f>
        <v/>
      </c>
    </row>
    <row r="31" spans="1:13" s="7" customFormat="1" ht="30" customHeight="1" thickBot="1">
      <c r="D31" s="7" t="str">
        <f t="shared" si="0"/>
        <v/>
      </c>
      <c r="E31" s="22">
        <v>23</v>
      </c>
      <c r="F31" s="39"/>
      <c r="G31" s="42"/>
      <c r="H31" s="39"/>
      <c r="I31" s="40"/>
      <c r="J31" s="23"/>
      <c r="K31" s="53">
        <f>IF(D31="",0,COUNTIF($D$9:$D230,$D31))</f>
        <v>0</v>
      </c>
      <c r="L31" s="54" t="str">
        <f>IFERROR(IF(OR($D31="",COUNTIF($D$9:$D31,$D31)&gt;1),"",INDEX($O$9:$O$16,$K31)),"")</f>
        <v/>
      </c>
      <c r="M31" s="58" t="str">
        <f>IF(OR(F31="",J31=""),"",VLOOKUP(J31,BDF종목!$B:$C,2,FALSE)&amp;F31)</f>
        <v/>
      </c>
    </row>
    <row r="32" spans="1:13" s="7" customFormat="1" ht="30" customHeight="1" thickBot="1">
      <c r="D32" s="7" t="str">
        <f t="shared" si="0"/>
        <v/>
      </c>
      <c r="E32" s="22">
        <v>24</v>
      </c>
      <c r="F32" s="43"/>
      <c r="G32" s="52"/>
      <c r="H32" s="39"/>
      <c r="I32" s="40"/>
      <c r="J32" s="23"/>
      <c r="K32" s="53">
        <f>IF(D32="",0,COUNTIF($D$9:$D231,$D32))</f>
        <v>0</v>
      </c>
      <c r="L32" s="54" t="str">
        <f>IFERROR(IF(OR($D32="",COUNTIF($D$9:$D32,$D32)&gt;1),"",INDEX($O$9:$O$16,$K32)),"")</f>
        <v/>
      </c>
      <c r="M32" s="58" t="str">
        <f>IF(OR(F32="",J32=""),"",VLOOKUP(J32,BDF종목!$B:$C,2,FALSE)&amp;F32)</f>
        <v/>
      </c>
    </row>
    <row r="33" spans="4:13" s="7" customFormat="1" ht="30" customHeight="1" thickBot="1">
      <c r="D33" s="7" t="str">
        <f t="shared" si="0"/>
        <v/>
      </c>
      <c r="E33" s="22">
        <v>25</v>
      </c>
      <c r="F33" s="39"/>
      <c r="G33" s="42"/>
      <c r="H33" s="39"/>
      <c r="I33" s="40"/>
      <c r="J33" s="23"/>
      <c r="K33" s="53">
        <f>IF(D33="",0,COUNTIF($D$9:$D232,$D33))</f>
        <v>0</v>
      </c>
      <c r="L33" s="54" t="str">
        <f>IFERROR(IF(OR($D33="",COUNTIF($D$9:$D33,$D33)&gt;1),"",INDEX($O$9:$O$16,$K33)),"")</f>
        <v/>
      </c>
      <c r="M33" s="58" t="str">
        <f>IF(OR(F33="",J33=""),"",VLOOKUP(J33,BDF종목!$B:$C,2,FALSE)&amp;F33)</f>
        <v/>
      </c>
    </row>
    <row r="34" spans="4:13" s="7" customFormat="1" ht="30" customHeight="1" thickBot="1">
      <c r="D34" s="7" t="str">
        <f t="shared" si="0"/>
        <v/>
      </c>
      <c r="E34" s="22">
        <v>26</v>
      </c>
      <c r="F34" s="39"/>
      <c r="G34" s="42"/>
      <c r="H34" s="39"/>
      <c r="I34" s="40"/>
      <c r="J34" s="23"/>
      <c r="K34" s="53">
        <f>IF(D34="",0,COUNTIF($D$9:$D233,$D34))</f>
        <v>0</v>
      </c>
      <c r="L34" s="54" t="str">
        <f>IFERROR(IF(OR($D34="",COUNTIF($D$9:$D34,$D34)&gt;1),"",INDEX($O$9:$O$16,$K34)),"")</f>
        <v/>
      </c>
      <c r="M34" s="58" t="str">
        <f>IF(OR(F34="",J34=""),"",VLOOKUP(J34,BDF종목!$B:$C,2,FALSE)&amp;F34)</f>
        <v/>
      </c>
    </row>
    <row r="35" spans="4:13" s="7" customFormat="1" ht="30" customHeight="1" thickBot="1">
      <c r="D35" s="7" t="str">
        <f t="shared" si="0"/>
        <v/>
      </c>
      <c r="E35" s="22">
        <v>27</v>
      </c>
      <c r="F35" s="39"/>
      <c r="G35" s="42"/>
      <c r="H35" s="39"/>
      <c r="I35" s="40"/>
      <c r="J35" s="23"/>
      <c r="K35" s="53">
        <f>IF(D35="",0,COUNTIF($D$9:$D234,$D35))</f>
        <v>0</v>
      </c>
      <c r="L35" s="54" t="str">
        <f>IFERROR(IF(OR($D35="",COUNTIF($D$9:$D35,$D35)&gt;1),"",INDEX($O$9:$O$16,$K35)),"")</f>
        <v/>
      </c>
      <c r="M35" s="58" t="str">
        <f>IF(OR(F35="",J35=""),"",VLOOKUP(J35,BDF종목!$B:$C,2,FALSE)&amp;F35)</f>
        <v/>
      </c>
    </row>
    <row r="36" spans="4:13" s="7" customFormat="1" ht="30" customHeight="1" thickBot="1">
      <c r="D36" s="7" t="str">
        <f t="shared" si="0"/>
        <v/>
      </c>
      <c r="E36" s="22">
        <v>28</v>
      </c>
      <c r="F36" s="39"/>
      <c r="G36" s="42"/>
      <c r="H36" s="39"/>
      <c r="I36" s="40"/>
      <c r="J36" s="23"/>
      <c r="K36" s="53">
        <f>IF(D36="",0,COUNTIF($D$9:$D235,$D36))</f>
        <v>0</v>
      </c>
      <c r="L36" s="54" t="str">
        <f>IFERROR(IF(OR($D36="",COUNTIF($D$9:$D36,$D36)&gt;1),"",INDEX($O$9:$O$16,$K36)),"")</f>
        <v/>
      </c>
      <c r="M36" s="58" t="str">
        <f>IF(OR(F36="",J36=""),"",VLOOKUP(J36,BDF종목!$B:$C,2,FALSE)&amp;F36)</f>
        <v/>
      </c>
    </row>
    <row r="37" spans="4:13" s="7" customFormat="1" ht="30" customHeight="1" thickBot="1">
      <c r="D37" s="7" t="str">
        <f t="shared" si="0"/>
        <v/>
      </c>
      <c r="E37" s="22">
        <v>29</v>
      </c>
      <c r="F37" s="39"/>
      <c r="G37" s="42"/>
      <c r="H37" s="39"/>
      <c r="I37" s="40"/>
      <c r="J37" s="23"/>
      <c r="K37" s="53">
        <f>IF(D37="",0,COUNTIF($D$9:$D236,$D37))</f>
        <v>0</v>
      </c>
      <c r="L37" s="54" t="str">
        <f>IFERROR(IF(OR($D37="",COUNTIF($D$9:$D37,$D37)&gt;1),"",INDEX($O$9:$O$16,$K37)),"")</f>
        <v/>
      </c>
      <c r="M37" s="58" t="str">
        <f>IF(OR(F37="",J37=""),"",VLOOKUP(J37,BDF종목!$B:$C,2,FALSE)&amp;F37)</f>
        <v/>
      </c>
    </row>
    <row r="38" spans="4:13" s="7" customFormat="1" ht="30" customHeight="1" thickBot="1">
      <c r="D38" s="7" t="str">
        <f t="shared" si="0"/>
        <v/>
      </c>
      <c r="E38" s="22">
        <v>30</v>
      </c>
      <c r="F38" s="39"/>
      <c r="G38" s="42"/>
      <c r="H38" s="39"/>
      <c r="I38" s="40"/>
      <c r="J38" s="23"/>
      <c r="K38" s="53">
        <f>IF(D38="",0,COUNTIF($D$9:$D237,$D38))</f>
        <v>0</v>
      </c>
      <c r="L38" s="54" t="str">
        <f>IFERROR(IF(OR($D38="",COUNTIF($D$9:$D38,$D38)&gt;1),"",INDEX($O$9:$O$16,$K38)),"")</f>
        <v/>
      </c>
      <c r="M38" s="58" t="str">
        <f>IF(OR(F38="",J38=""),"",VLOOKUP(J38,BDF종목!$B:$C,2,FALSE)&amp;F38)</f>
        <v/>
      </c>
    </row>
    <row r="39" spans="4:13" s="7" customFormat="1" ht="30" customHeight="1" thickBot="1">
      <c r="D39" s="7" t="str">
        <f t="shared" si="0"/>
        <v/>
      </c>
      <c r="E39" s="22">
        <v>31</v>
      </c>
      <c r="F39" s="39"/>
      <c r="G39" s="42"/>
      <c r="H39" s="39"/>
      <c r="I39" s="40"/>
      <c r="J39" s="23"/>
      <c r="K39" s="53">
        <f>IF(D39="",0,COUNTIF($D$9:$D238,$D39))</f>
        <v>0</v>
      </c>
      <c r="L39" s="54" t="str">
        <f>IFERROR(IF(OR($D39="",COUNTIF($D$9:$D39,$D39)&gt;1),"",INDEX($O$9:$O$16,$K39)),"")</f>
        <v/>
      </c>
      <c r="M39" s="58" t="str">
        <f>IF(OR(F39="",J39=""),"",VLOOKUP(J39,BDF종목!$B:$C,2,FALSE)&amp;F39)</f>
        <v/>
      </c>
    </row>
    <row r="40" spans="4:13" s="7" customFormat="1" ht="30" customHeight="1" thickBot="1">
      <c r="D40" s="7" t="str">
        <f t="shared" si="0"/>
        <v/>
      </c>
      <c r="E40" s="22">
        <v>32</v>
      </c>
      <c r="F40" s="39"/>
      <c r="G40" s="42"/>
      <c r="H40" s="39"/>
      <c r="I40" s="40"/>
      <c r="J40" s="23"/>
      <c r="K40" s="53">
        <f>IF(D40="",0,COUNTIF($D$9:$D239,$D40))</f>
        <v>0</v>
      </c>
      <c r="L40" s="54" t="str">
        <f>IFERROR(IF(OR($D40="",COUNTIF($D$9:$D40,$D40)&gt;1),"",INDEX($O$9:$O$16,$K40)),"")</f>
        <v/>
      </c>
      <c r="M40" s="58" t="str">
        <f>IF(OR(F40="",J40=""),"",VLOOKUP(J40,BDF종목!$B:$C,2,FALSE)&amp;F40)</f>
        <v/>
      </c>
    </row>
    <row r="41" spans="4:13" s="7" customFormat="1" ht="30" customHeight="1" thickBot="1">
      <c r="D41" s="7" t="str">
        <f t="shared" si="0"/>
        <v/>
      </c>
      <c r="E41" s="22">
        <v>33</v>
      </c>
      <c r="F41" s="39"/>
      <c r="G41" s="42"/>
      <c r="H41" s="39"/>
      <c r="I41" s="40"/>
      <c r="J41" s="23"/>
      <c r="K41" s="53">
        <f>IF(D41="",0,COUNTIF($D$9:$D240,$D41))</f>
        <v>0</v>
      </c>
      <c r="L41" s="54" t="str">
        <f>IFERROR(IF(OR($D41="",COUNTIF($D$9:$D41,$D41)&gt;1),"",INDEX($O$9:$O$16,$K41)),"")</f>
        <v/>
      </c>
      <c r="M41" s="58" t="str">
        <f>IF(OR(F41="",J41=""),"",VLOOKUP(J41,BDF종목!$B:$C,2,FALSE)&amp;F41)</f>
        <v/>
      </c>
    </row>
    <row r="42" spans="4:13" s="7" customFormat="1" ht="30" customHeight="1" thickBot="1">
      <c r="D42" s="7" t="str">
        <f t="shared" si="0"/>
        <v/>
      </c>
      <c r="E42" s="22">
        <v>34</v>
      </c>
      <c r="F42" s="39"/>
      <c r="G42" s="42"/>
      <c r="H42" s="39"/>
      <c r="I42" s="40"/>
      <c r="J42" s="23"/>
      <c r="K42" s="53">
        <f>IF(D42="",0,COUNTIF($D$9:$D241,$D42))</f>
        <v>0</v>
      </c>
      <c r="L42" s="54" t="str">
        <f>IFERROR(IF(OR($D42="",COUNTIF($D$9:$D42,$D42)&gt;1),"",INDEX($O$9:$O$16,$K42)),"")</f>
        <v/>
      </c>
      <c r="M42" s="58" t="str">
        <f>IF(OR(F42="",J42=""),"",VLOOKUP(J42,BDF종목!$B:$C,2,FALSE)&amp;F42)</f>
        <v/>
      </c>
    </row>
    <row r="43" spans="4:13" s="7" customFormat="1" ht="30" customHeight="1" thickBot="1">
      <c r="D43" s="7" t="str">
        <f t="shared" si="0"/>
        <v/>
      </c>
      <c r="E43" s="22">
        <v>35</v>
      </c>
      <c r="F43" s="39"/>
      <c r="G43" s="42"/>
      <c r="H43" s="39"/>
      <c r="I43" s="40"/>
      <c r="J43" s="23"/>
      <c r="K43" s="53">
        <f>IF(D43="",0,COUNTIF($D$9:$D242,$D43))</f>
        <v>0</v>
      </c>
      <c r="L43" s="54" t="str">
        <f>IFERROR(IF(OR($D43="",COUNTIF($D$9:$D43,$D43)&gt;1),"",INDEX($O$9:$O$16,$K43)),"")</f>
        <v/>
      </c>
      <c r="M43" s="58" t="str">
        <f>IF(OR(F43="",J43=""),"",VLOOKUP(J43,BDF종목!$B:$C,2,FALSE)&amp;F43)</f>
        <v/>
      </c>
    </row>
    <row r="44" spans="4:13" s="7" customFormat="1" ht="30" customHeight="1" thickBot="1">
      <c r="D44" s="7" t="str">
        <f t="shared" si="0"/>
        <v/>
      </c>
      <c r="E44" s="22">
        <v>36</v>
      </c>
      <c r="F44" s="39"/>
      <c r="G44" s="42"/>
      <c r="H44" s="39"/>
      <c r="I44" s="40"/>
      <c r="J44" s="23"/>
      <c r="K44" s="53">
        <f>IF(D44="",0,COUNTIF($D$9:$D243,$D44))</f>
        <v>0</v>
      </c>
      <c r="L44" s="54" t="str">
        <f>IFERROR(IF(OR($D44="",COUNTIF($D$9:$D44,$D44)&gt;1),"",INDEX($O$9:$O$16,$K44)),"")</f>
        <v/>
      </c>
      <c r="M44" s="58" t="str">
        <f>IF(OR(F44="",J44=""),"",VLOOKUP(J44,BDF종목!$B:$C,2,FALSE)&amp;F44)</f>
        <v/>
      </c>
    </row>
    <row r="45" spans="4:13" s="7" customFormat="1" ht="30" customHeight="1" thickBot="1">
      <c r="D45" s="7" t="str">
        <f t="shared" si="0"/>
        <v/>
      </c>
      <c r="E45" s="22">
        <v>37</v>
      </c>
      <c r="F45" s="39"/>
      <c r="G45" s="42"/>
      <c r="H45" s="39"/>
      <c r="I45" s="40"/>
      <c r="J45" s="23"/>
      <c r="K45" s="53">
        <f>IF(D45="",0,COUNTIF($D$9:$D244,$D45))</f>
        <v>0</v>
      </c>
      <c r="L45" s="54" t="str">
        <f>IFERROR(IF(OR($D45="",COUNTIF($D$9:$D45,$D45)&gt;1),"",INDEX($O$9:$O$16,$K45)),"")</f>
        <v/>
      </c>
      <c r="M45" s="58" t="str">
        <f>IF(OR(F45="",J45=""),"",VLOOKUP(J45,BDF종목!$B:$C,2,FALSE)&amp;F45)</f>
        <v/>
      </c>
    </row>
    <row r="46" spans="4:13" s="7" customFormat="1" ht="30" customHeight="1" thickBot="1">
      <c r="D46" s="7" t="str">
        <f t="shared" si="0"/>
        <v/>
      </c>
      <c r="E46" s="22">
        <v>38</v>
      </c>
      <c r="F46" s="39"/>
      <c r="G46" s="42"/>
      <c r="H46" s="39"/>
      <c r="I46" s="40"/>
      <c r="J46" s="23"/>
      <c r="K46" s="53">
        <f>IF(D46="",0,COUNTIF($D$9:$D245,$D46))</f>
        <v>0</v>
      </c>
      <c r="L46" s="54" t="str">
        <f>IFERROR(IF(OR($D46="",COUNTIF($D$9:$D46,$D46)&gt;1),"",INDEX($O$9:$O$16,$K46)),"")</f>
        <v/>
      </c>
      <c r="M46" s="58" t="str">
        <f>IF(OR(F46="",J46=""),"",VLOOKUP(J46,BDF종목!$B:$C,2,FALSE)&amp;F46)</f>
        <v/>
      </c>
    </row>
    <row r="47" spans="4:13" s="7" customFormat="1" ht="30" customHeight="1" thickBot="1">
      <c r="D47" s="7" t="str">
        <f t="shared" si="0"/>
        <v/>
      </c>
      <c r="E47" s="22">
        <v>39</v>
      </c>
      <c r="F47" s="39"/>
      <c r="G47" s="42"/>
      <c r="H47" s="39"/>
      <c r="I47" s="40"/>
      <c r="J47" s="23"/>
      <c r="K47" s="53">
        <f>IF(D47="",0,COUNTIF($D$9:$D246,$D47))</f>
        <v>0</v>
      </c>
      <c r="L47" s="54" t="str">
        <f>IFERROR(IF(OR($D47="",COUNTIF($D$9:$D47,$D47)&gt;1),"",INDEX($O$9:$O$16,$K47)),"")</f>
        <v/>
      </c>
      <c r="M47" s="58" t="str">
        <f>IF(OR(F47="",J47=""),"",VLOOKUP(J47,BDF종목!$B:$C,2,FALSE)&amp;F47)</f>
        <v/>
      </c>
    </row>
    <row r="48" spans="4:13" s="7" customFormat="1" ht="30" customHeight="1" thickBot="1">
      <c r="D48" s="7" t="str">
        <f t="shared" si="0"/>
        <v/>
      </c>
      <c r="E48" s="22">
        <v>40</v>
      </c>
      <c r="F48" s="39"/>
      <c r="G48" s="42"/>
      <c r="H48" s="39"/>
      <c r="I48" s="40"/>
      <c r="J48" s="23"/>
      <c r="K48" s="53">
        <f>IF(D48="",0,COUNTIF($D$9:$D247,$D48))</f>
        <v>0</v>
      </c>
      <c r="L48" s="54" t="str">
        <f>IFERROR(IF(OR($D48="",COUNTIF($D$9:$D48,$D48)&gt;1),"",INDEX($O$9:$O$16,$K48)),"")</f>
        <v/>
      </c>
      <c r="M48" s="58" t="str">
        <f>IF(OR(F48="",J48=""),"",VLOOKUP(J48,BDF종목!$B:$C,2,FALSE)&amp;F48)</f>
        <v/>
      </c>
    </row>
    <row r="49" spans="4:13" s="7" customFormat="1" ht="30" customHeight="1" thickBot="1">
      <c r="D49" s="7" t="str">
        <f t="shared" si="0"/>
        <v/>
      </c>
      <c r="E49" s="22">
        <v>41</v>
      </c>
      <c r="F49" s="39"/>
      <c r="G49" s="42"/>
      <c r="H49" s="39"/>
      <c r="I49" s="40"/>
      <c r="J49" s="23"/>
      <c r="K49" s="53">
        <f>IF(D49="",0,COUNTIF($D$9:$D248,$D49))</f>
        <v>0</v>
      </c>
      <c r="L49" s="54" t="str">
        <f>IFERROR(IF(OR($D49="",COUNTIF($D$9:$D49,$D49)&gt;1),"",INDEX($O$9:$O$16,$K49)),"")</f>
        <v/>
      </c>
      <c r="M49" s="58" t="str">
        <f>IF(OR(F49="",J49=""),"",VLOOKUP(J49,BDF종목!$B:$C,2,FALSE)&amp;F49)</f>
        <v/>
      </c>
    </row>
    <row r="50" spans="4:13" s="7" customFormat="1" ht="30" customHeight="1" thickBot="1">
      <c r="D50" s="7" t="str">
        <f t="shared" si="0"/>
        <v/>
      </c>
      <c r="E50" s="22">
        <v>42</v>
      </c>
      <c r="F50" s="39"/>
      <c r="G50" s="42"/>
      <c r="H50" s="39"/>
      <c r="I50" s="40"/>
      <c r="J50" s="23"/>
      <c r="K50" s="53">
        <f>IF(D50="",0,COUNTIF($D$9:$D249,$D50))</f>
        <v>0</v>
      </c>
      <c r="L50" s="54" t="str">
        <f>IFERROR(IF(OR($D50="",COUNTIF($D$9:$D50,$D50)&gt;1),"",INDEX($O$9:$O$16,$K50)),"")</f>
        <v/>
      </c>
      <c r="M50" s="58" t="str">
        <f>IF(OR(F50="",J50=""),"",VLOOKUP(J50,BDF종목!$B:$C,2,FALSE)&amp;F50)</f>
        <v/>
      </c>
    </row>
    <row r="51" spans="4:13" s="7" customFormat="1" ht="30" customHeight="1" thickBot="1">
      <c r="D51" s="7" t="str">
        <f t="shared" si="0"/>
        <v/>
      </c>
      <c r="E51" s="22">
        <v>43</v>
      </c>
      <c r="F51" s="39"/>
      <c r="G51" s="42"/>
      <c r="H51" s="39"/>
      <c r="I51" s="40"/>
      <c r="J51" s="23"/>
      <c r="K51" s="53">
        <f>IF(D51="",0,COUNTIF($D$9:$D250,$D51))</f>
        <v>0</v>
      </c>
      <c r="L51" s="54" t="str">
        <f>IFERROR(IF(OR($D51="",COUNTIF($D$9:$D51,$D51)&gt;1),"",INDEX($O$9:$O$16,$K51)),"")</f>
        <v/>
      </c>
      <c r="M51" s="58" t="str">
        <f>IF(OR(F51="",J51=""),"",VLOOKUP(J51,BDF종목!$B:$C,2,FALSE)&amp;F51)</f>
        <v/>
      </c>
    </row>
    <row r="52" spans="4:13" s="7" customFormat="1" ht="30" customHeight="1" thickBot="1">
      <c r="D52" s="7" t="str">
        <f t="shared" si="0"/>
        <v/>
      </c>
      <c r="E52" s="22">
        <v>44</v>
      </c>
      <c r="F52" s="39"/>
      <c r="G52" s="42"/>
      <c r="H52" s="39"/>
      <c r="I52" s="40"/>
      <c r="J52" s="23"/>
      <c r="K52" s="53">
        <f>IF(D52="",0,COUNTIF($D$9:$D251,$D52))</f>
        <v>0</v>
      </c>
      <c r="L52" s="54" t="str">
        <f>IFERROR(IF(OR($D52="",COUNTIF($D$9:$D52,$D52)&gt;1),"",INDEX($O$9:$O$16,$K52)),"")</f>
        <v/>
      </c>
      <c r="M52" s="58" t="str">
        <f>IF(OR(F52="",J52=""),"",VLOOKUP(J52,BDF종목!$B:$C,2,FALSE)&amp;F52)</f>
        <v/>
      </c>
    </row>
    <row r="53" spans="4:13" s="7" customFormat="1" ht="30" customHeight="1" thickBot="1">
      <c r="D53" s="7" t="str">
        <f t="shared" si="0"/>
        <v/>
      </c>
      <c r="E53" s="22">
        <v>45</v>
      </c>
      <c r="F53" s="39"/>
      <c r="G53" s="42"/>
      <c r="H53" s="39"/>
      <c r="I53" s="40"/>
      <c r="J53" s="23"/>
      <c r="K53" s="53">
        <f>IF(D53="",0,COUNTIF($D$9:$D252,$D53))</f>
        <v>0</v>
      </c>
      <c r="L53" s="54" t="str">
        <f>IFERROR(IF(OR($D53="",COUNTIF($D$9:$D53,$D53)&gt;1),"",INDEX($O$9:$O$16,$K53)),"")</f>
        <v/>
      </c>
      <c r="M53" s="58" t="str">
        <f>IF(OR(F53="",J53=""),"",VLOOKUP(J53,BDF종목!$B:$C,2,FALSE)&amp;F53)</f>
        <v/>
      </c>
    </row>
    <row r="54" spans="4:13" s="7" customFormat="1" ht="30" customHeight="1" thickBot="1">
      <c r="D54" s="7" t="str">
        <f t="shared" si="0"/>
        <v/>
      </c>
      <c r="E54" s="22">
        <v>46</v>
      </c>
      <c r="F54" s="39"/>
      <c r="G54" s="42"/>
      <c r="H54" s="39"/>
      <c r="I54" s="40"/>
      <c r="J54" s="23"/>
      <c r="K54" s="53">
        <f>IF(D54="",0,COUNTIF($D$9:$D253,$D54))</f>
        <v>0</v>
      </c>
      <c r="L54" s="54" t="str">
        <f>IFERROR(IF(OR($D54="",COUNTIF($D$9:$D54,$D54)&gt;1),"",INDEX($O$9:$O$16,$K54)),"")</f>
        <v/>
      </c>
      <c r="M54" s="58" t="str">
        <f>IF(OR(F54="",J54=""),"",VLOOKUP(J54,BDF종목!$B:$C,2,FALSE)&amp;F54)</f>
        <v/>
      </c>
    </row>
    <row r="55" spans="4:13" s="7" customFormat="1" ht="30" customHeight="1" thickBot="1">
      <c r="D55" s="7" t="str">
        <f t="shared" si="0"/>
        <v/>
      </c>
      <c r="E55" s="22">
        <v>47</v>
      </c>
      <c r="F55" s="39"/>
      <c r="G55" s="42"/>
      <c r="H55" s="39"/>
      <c r="I55" s="40"/>
      <c r="J55" s="23"/>
      <c r="K55" s="53">
        <f>IF(D55="",0,COUNTIF($D$9:$D254,$D55))</f>
        <v>0</v>
      </c>
      <c r="L55" s="54" t="str">
        <f>IFERROR(IF(OR($D55="",COUNTIF($D$9:$D55,$D55)&gt;1),"",INDEX($O$9:$O$16,$K55)),"")</f>
        <v/>
      </c>
      <c r="M55" s="58" t="str">
        <f>IF(OR(F55="",J55=""),"",VLOOKUP(J55,BDF종목!$B:$C,2,FALSE)&amp;F55)</f>
        <v/>
      </c>
    </row>
    <row r="56" spans="4:13" s="7" customFormat="1" ht="30" customHeight="1" thickBot="1">
      <c r="D56" s="7" t="str">
        <f t="shared" si="0"/>
        <v/>
      </c>
      <c r="E56" s="22">
        <v>48</v>
      </c>
      <c r="F56" s="39"/>
      <c r="G56" s="42"/>
      <c r="H56" s="39"/>
      <c r="I56" s="40"/>
      <c r="J56" s="23"/>
      <c r="K56" s="53">
        <f>IF(D56="",0,COUNTIF($D$9:$D255,$D56))</f>
        <v>0</v>
      </c>
      <c r="L56" s="54" t="str">
        <f>IFERROR(IF(OR($D56="",COUNTIF($D$9:$D56,$D56)&gt;1),"",INDEX($O$9:$O$16,$K56)),"")</f>
        <v/>
      </c>
      <c r="M56" s="58" t="str">
        <f>IF(OR(F56="",J56=""),"",VLOOKUP(J56,BDF종목!$B:$C,2,FALSE)&amp;F56)</f>
        <v/>
      </c>
    </row>
    <row r="57" spans="4:13" s="7" customFormat="1" ht="30" customHeight="1" thickBot="1">
      <c r="D57" s="7" t="str">
        <f t="shared" si="0"/>
        <v/>
      </c>
      <c r="E57" s="22">
        <v>49</v>
      </c>
      <c r="F57" s="39"/>
      <c r="G57" s="42"/>
      <c r="H57" s="39"/>
      <c r="I57" s="40"/>
      <c r="J57" s="23"/>
      <c r="K57" s="53">
        <f>IF(D57="",0,COUNTIF($D$9:$D256,$D57))</f>
        <v>0</v>
      </c>
      <c r="L57" s="54" t="str">
        <f>IFERROR(IF(OR($D57="",COUNTIF($D$9:$D57,$D57)&gt;1),"",INDEX($O$9:$O$16,$K57)),"")</f>
        <v/>
      </c>
      <c r="M57" s="58" t="str">
        <f>IF(OR(F57="",J57=""),"",VLOOKUP(J57,BDF종목!$B:$C,2,FALSE)&amp;F57)</f>
        <v/>
      </c>
    </row>
    <row r="58" spans="4:13" s="7" customFormat="1" ht="30" customHeight="1" thickBot="1">
      <c r="D58" s="7" t="str">
        <f t="shared" si="0"/>
        <v/>
      </c>
      <c r="E58" s="22">
        <v>50</v>
      </c>
      <c r="F58" s="39"/>
      <c r="G58" s="42"/>
      <c r="H58" s="39"/>
      <c r="I58" s="40"/>
      <c r="J58" s="23"/>
      <c r="K58" s="53">
        <f>IF(D58="",0,COUNTIF($D$9:$D257,$D58))</f>
        <v>0</v>
      </c>
      <c r="L58" s="54" t="str">
        <f>IFERROR(IF(OR($D58="",COUNTIF($D$9:$D58,$D58)&gt;1),"",INDEX($O$9:$O$16,$K58)),"")</f>
        <v/>
      </c>
      <c r="M58" s="58" t="str">
        <f>IF(OR(F58="",J58=""),"",VLOOKUP(J58,BDF종목!$B:$C,2,FALSE)&amp;F58)</f>
        <v/>
      </c>
    </row>
    <row r="59" spans="4:13" s="7" customFormat="1" ht="30" customHeight="1" thickBot="1">
      <c r="D59" s="7" t="str">
        <f t="shared" si="0"/>
        <v/>
      </c>
      <c r="E59" s="22">
        <v>51</v>
      </c>
      <c r="F59" s="39"/>
      <c r="G59" s="42"/>
      <c r="H59" s="39"/>
      <c r="I59" s="40"/>
      <c r="J59" s="23"/>
      <c r="K59" s="53">
        <f>IF(D59="",0,COUNTIF($D$9:$D258,$D59))</f>
        <v>0</v>
      </c>
      <c r="L59" s="54" t="str">
        <f>IFERROR(IF(OR($D59="",COUNTIF($D$9:$D59,$D59)&gt;1),"",INDEX($O$9:$O$16,$K59)),"")</f>
        <v/>
      </c>
      <c r="M59" s="58" t="str">
        <f>IF(OR(F59="",J59=""),"",VLOOKUP(J59,BDF종목!$B:$C,2,FALSE)&amp;F59)</f>
        <v/>
      </c>
    </row>
    <row r="60" spans="4:13" s="7" customFormat="1" ht="30" customHeight="1" thickBot="1">
      <c r="D60" s="7" t="str">
        <f t="shared" si="0"/>
        <v/>
      </c>
      <c r="E60" s="22">
        <v>52</v>
      </c>
      <c r="F60" s="39"/>
      <c r="G60" s="42"/>
      <c r="H60" s="39"/>
      <c r="I60" s="40"/>
      <c r="J60" s="23"/>
      <c r="K60" s="53">
        <f>IF(D60="",0,COUNTIF($D$9:$D259,$D60))</f>
        <v>0</v>
      </c>
      <c r="L60" s="54" t="str">
        <f>IFERROR(IF(OR($D60="",COUNTIF($D$9:$D60,$D60)&gt;1),"",INDEX($O$9:$O$16,$K60)),"")</f>
        <v/>
      </c>
      <c r="M60" s="58" t="str">
        <f>IF(OR(F60="",J60=""),"",VLOOKUP(J60,BDF종목!$B:$C,2,FALSE)&amp;F60)</f>
        <v/>
      </c>
    </row>
    <row r="61" spans="4:13" s="7" customFormat="1" ht="30" customHeight="1" thickBot="1">
      <c r="D61" s="7" t="str">
        <f t="shared" si="0"/>
        <v/>
      </c>
      <c r="E61" s="22">
        <v>53</v>
      </c>
      <c r="F61" s="39"/>
      <c r="G61" s="42"/>
      <c r="H61" s="39"/>
      <c r="I61" s="40"/>
      <c r="J61" s="23"/>
      <c r="K61" s="53">
        <f>IF(D61="",0,COUNTIF($D$9:$D260,$D61))</f>
        <v>0</v>
      </c>
      <c r="L61" s="54" t="str">
        <f>IFERROR(IF(OR($D61="",COUNTIF($D$9:$D61,$D61)&gt;1),"",INDEX($O$9:$O$16,$K61)),"")</f>
        <v/>
      </c>
      <c r="M61" s="58" t="str">
        <f>IF(OR(F61="",J61=""),"",VLOOKUP(J61,BDF종목!$B:$C,2,FALSE)&amp;F61)</f>
        <v/>
      </c>
    </row>
    <row r="62" spans="4:13" s="7" customFormat="1" ht="30" customHeight="1" thickBot="1">
      <c r="D62" s="7" t="str">
        <f t="shared" si="0"/>
        <v/>
      </c>
      <c r="E62" s="22">
        <v>54</v>
      </c>
      <c r="F62" s="39"/>
      <c r="G62" s="42"/>
      <c r="H62" s="39"/>
      <c r="I62" s="40"/>
      <c r="J62" s="23"/>
      <c r="K62" s="53">
        <f>IF(D62="",0,COUNTIF($D$9:$D261,$D62))</f>
        <v>0</v>
      </c>
      <c r="L62" s="54" t="str">
        <f>IFERROR(IF(OR($D62="",COUNTIF($D$9:$D62,$D62)&gt;1),"",INDEX($O$9:$O$16,$K62)),"")</f>
        <v/>
      </c>
      <c r="M62" s="58" t="str">
        <f>IF(OR(F62="",J62=""),"",VLOOKUP(J62,BDF종목!$B:$C,2,FALSE)&amp;F62)</f>
        <v/>
      </c>
    </row>
    <row r="63" spans="4:13" s="7" customFormat="1" ht="30" customHeight="1" thickBot="1">
      <c r="D63" s="7" t="str">
        <f t="shared" si="0"/>
        <v/>
      </c>
      <c r="E63" s="22">
        <v>55</v>
      </c>
      <c r="F63" s="39"/>
      <c r="G63" s="42"/>
      <c r="H63" s="39"/>
      <c r="I63" s="40"/>
      <c r="J63" s="23"/>
      <c r="K63" s="53">
        <f>IF(D63="",0,COUNTIF($D$9:$D262,$D63))</f>
        <v>0</v>
      </c>
      <c r="L63" s="54" t="str">
        <f>IFERROR(IF(OR($D63="",COUNTIF($D$9:$D63,$D63)&gt;1),"",INDEX($O$9:$O$16,$K63)),"")</f>
        <v/>
      </c>
      <c r="M63" s="58" t="str">
        <f>IF(OR(F63="",J63=""),"",VLOOKUP(J63,BDF종목!$B:$C,2,FALSE)&amp;F63)</f>
        <v/>
      </c>
    </row>
    <row r="64" spans="4:13" s="7" customFormat="1" ht="30" customHeight="1" thickBot="1">
      <c r="D64" s="7" t="str">
        <f t="shared" si="0"/>
        <v/>
      </c>
      <c r="E64" s="22">
        <v>56</v>
      </c>
      <c r="F64" s="39"/>
      <c r="G64" s="42"/>
      <c r="H64" s="39"/>
      <c r="I64" s="40"/>
      <c r="J64" s="23"/>
      <c r="K64" s="53">
        <f>IF(D64="",0,COUNTIF($D$9:$D263,$D64))</f>
        <v>0</v>
      </c>
      <c r="L64" s="54" t="str">
        <f>IFERROR(IF(OR($D64="",COUNTIF($D$9:$D64,$D64)&gt;1),"",INDEX($O$9:$O$16,$K64)),"")</f>
        <v/>
      </c>
      <c r="M64" s="58" t="str">
        <f>IF(OR(F64="",J64=""),"",VLOOKUP(J64,BDF종목!$B:$C,2,FALSE)&amp;F64)</f>
        <v/>
      </c>
    </row>
    <row r="65" spans="4:13" s="7" customFormat="1" ht="30" customHeight="1" thickBot="1">
      <c r="D65" s="7" t="str">
        <f t="shared" si="0"/>
        <v/>
      </c>
      <c r="E65" s="22">
        <v>57</v>
      </c>
      <c r="F65" s="39"/>
      <c r="G65" s="42"/>
      <c r="H65" s="39"/>
      <c r="I65" s="40"/>
      <c r="J65" s="23"/>
      <c r="K65" s="53">
        <f>IF(D65="",0,COUNTIF($D$9:$D264,$D65))</f>
        <v>0</v>
      </c>
      <c r="L65" s="54" t="str">
        <f>IFERROR(IF(OR($D65="",COUNTIF($D$9:$D65,$D65)&gt;1),"",INDEX($O$9:$O$16,$K65)),"")</f>
        <v/>
      </c>
      <c r="M65" s="58" t="str">
        <f>IF(OR(F65="",J65=""),"",VLOOKUP(J65,BDF종목!$B:$C,2,FALSE)&amp;F65)</f>
        <v/>
      </c>
    </row>
    <row r="66" spans="4:13" s="7" customFormat="1" ht="30" customHeight="1" thickBot="1">
      <c r="D66" s="7" t="str">
        <f t="shared" si="0"/>
        <v/>
      </c>
      <c r="E66" s="22">
        <v>58</v>
      </c>
      <c r="F66" s="39"/>
      <c r="G66" s="42"/>
      <c r="H66" s="39"/>
      <c r="I66" s="40"/>
      <c r="J66" s="23"/>
      <c r="K66" s="53">
        <f>IF(D66="",0,COUNTIF($D$9:$D265,$D66))</f>
        <v>0</v>
      </c>
      <c r="L66" s="54" t="str">
        <f>IFERROR(IF(OR($D66="",COUNTIF($D$9:$D66,$D66)&gt;1),"",INDEX($O$9:$O$16,$K66)),"")</f>
        <v/>
      </c>
      <c r="M66" s="58" t="str">
        <f>IF(OR(F66="",J66=""),"",VLOOKUP(J66,BDF종목!$B:$C,2,FALSE)&amp;F66)</f>
        <v/>
      </c>
    </row>
    <row r="67" spans="4:13" s="7" customFormat="1" ht="30" customHeight="1" thickBot="1">
      <c r="D67" s="7" t="str">
        <f t="shared" si="0"/>
        <v/>
      </c>
      <c r="E67" s="22">
        <v>59</v>
      </c>
      <c r="F67" s="39"/>
      <c r="G67" s="42"/>
      <c r="H67" s="39"/>
      <c r="I67" s="40"/>
      <c r="J67" s="23"/>
      <c r="K67" s="53">
        <f>IF(D67="",0,COUNTIF($D$9:$D266,$D67))</f>
        <v>0</v>
      </c>
      <c r="L67" s="54" t="str">
        <f>IFERROR(IF(OR($D67="",COUNTIF($D$9:$D67,$D67)&gt;1),"",INDEX($O$9:$O$16,$K67)),"")</f>
        <v/>
      </c>
      <c r="M67" s="58" t="str">
        <f>IF(OR(F67="",J67=""),"",VLOOKUP(J67,BDF종목!$B:$C,2,FALSE)&amp;F67)</f>
        <v/>
      </c>
    </row>
    <row r="68" spans="4:13" s="7" customFormat="1" ht="30" customHeight="1" thickBot="1">
      <c r="D68" s="7" t="str">
        <f t="shared" si="0"/>
        <v/>
      </c>
      <c r="E68" s="22">
        <v>60</v>
      </c>
      <c r="F68" s="39"/>
      <c r="G68" s="42"/>
      <c r="H68" s="39"/>
      <c r="I68" s="40"/>
      <c r="J68" s="23"/>
      <c r="K68" s="53">
        <f>IF(D68="",0,COUNTIF($D$9:$D267,$D68))</f>
        <v>0</v>
      </c>
      <c r="L68" s="54" t="str">
        <f>IFERROR(IF(OR($D68="",COUNTIF($D$9:$D68,$D68)&gt;1),"",INDEX($O$9:$O$16,$K68)),"")</f>
        <v/>
      </c>
      <c r="M68" s="58" t="str">
        <f>IF(OR(F68="",J68=""),"",VLOOKUP(J68,BDF종목!$B:$C,2,FALSE)&amp;F68)</f>
        <v/>
      </c>
    </row>
    <row r="69" spans="4:13" s="7" customFormat="1" ht="30" customHeight="1" thickBot="1">
      <c r="D69" s="7" t="str">
        <f t="shared" si="0"/>
        <v/>
      </c>
      <c r="E69" s="22">
        <v>61</v>
      </c>
      <c r="F69" s="39"/>
      <c r="G69" s="42"/>
      <c r="H69" s="39"/>
      <c r="I69" s="40"/>
      <c r="J69" s="23"/>
      <c r="K69" s="53">
        <f>IF(D69="",0,COUNTIF($D$9:$D268,$D69))</f>
        <v>0</v>
      </c>
      <c r="L69" s="54" t="str">
        <f>IFERROR(IF(OR($D69="",COUNTIF($D$9:$D69,$D69)&gt;1),"",INDEX($O$9:$O$16,$K69)),"")</f>
        <v/>
      </c>
      <c r="M69" s="58" t="str">
        <f>IF(OR(F69="",J69=""),"",VLOOKUP(J69,BDF종목!$B:$C,2,FALSE)&amp;F69)</f>
        <v/>
      </c>
    </row>
    <row r="70" spans="4:13" s="7" customFormat="1" ht="30" customHeight="1" thickBot="1">
      <c r="D70" s="7" t="str">
        <f t="shared" si="0"/>
        <v/>
      </c>
      <c r="E70" s="22">
        <v>62</v>
      </c>
      <c r="F70" s="39"/>
      <c r="G70" s="42"/>
      <c r="H70" s="39"/>
      <c r="I70" s="40"/>
      <c r="J70" s="23"/>
      <c r="K70" s="53">
        <f>IF(D70="",0,COUNTIF($D$9:$D269,$D70))</f>
        <v>0</v>
      </c>
      <c r="L70" s="54" t="str">
        <f>IFERROR(IF(OR($D70="",COUNTIF($D$9:$D70,$D70)&gt;1),"",INDEX($O$9:$O$16,$K70)),"")</f>
        <v/>
      </c>
      <c r="M70" s="58" t="str">
        <f>IF(OR(F70="",J70=""),"",VLOOKUP(J70,BDF종목!$B:$C,2,FALSE)&amp;F70)</f>
        <v/>
      </c>
    </row>
    <row r="71" spans="4:13" s="7" customFormat="1" ht="30" customHeight="1" thickBot="1">
      <c r="D71" s="7" t="str">
        <f t="shared" si="0"/>
        <v/>
      </c>
      <c r="E71" s="22">
        <v>63</v>
      </c>
      <c r="F71" s="39"/>
      <c r="G71" s="42"/>
      <c r="H71" s="39"/>
      <c r="I71" s="40"/>
      <c r="J71" s="23"/>
      <c r="K71" s="53">
        <f>IF(D71="",0,COUNTIF($D$9:$D270,$D71))</f>
        <v>0</v>
      </c>
      <c r="L71" s="54" t="str">
        <f>IFERROR(IF(OR($D71="",COUNTIF($D$9:$D71,$D71)&gt;1),"",INDEX($O$9:$O$16,$K71)),"")</f>
        <v/>
      </c>
      <c r="M71" s="58" t="str">
        <f>IF(OR(F71="",J71=""),"",VLOOKUP(J71,BDF종목!$B:$C,2,FALSE)&amp;F71)</f>
        <v/>
      </c>
    </row>
    <row r="72" spans="4:13" s="7" customFormat="1" ht="30" customHeight="1" thickBot="1">
      <c r="D72" s="7" t="str">
        <f t="shared" si="0"/>
        <v/>
      </c>
      <c r="E72" s="22">
        <v>64</v>
      </c>
      <c r="F72" s="39"/>
      <c r="G72" s="42"/>
      <c r="H72" s="39"/>
      <c r="I72" s="40"/>
      <c r="J72" s="23"/>
      <c r="K72" s="53">
        <f>IF(D72="",0,COUNTIF($D$9:$D271,$D72))</f>
        <v>0</v>
      </c>
      <c r="L72" s="54" t="str">
        <f>IFERROR(IF(OR($D72="",COUNTIF($D$9:$D72,$D72)&gt;1),"",INDEX($O$9:$O$16,$K72)),"")</f>
        <v/>
      </c>
      <c r="M72" s="58" t="str">
        <f>IF(OR(F72="",J72=""),"",VLOOKUP(J72,BDF종목!$B:$C,2,FALSE)&amp;F72)</f>
        <v/>
      </c>
    </row>
    <row r="73" spans="4:13" s="7" customFormat="1" ht="30" customHeight="1" thickBot="1">
      <c r="D73" s="7" t="str">
        <f t="shared" si="0"/>
        <v/>
      </c>
      <c r="E73" s="22">
        <v>65</v>
      </c>
      <c r="F73" s="39"/>
      <c r="G73" s="42"/>
      <c r="H73" s="39"/>
      <c r="I73" s="40"/>
      <c r="J73" s="23"/>
      <c r="K73" s="53">
        <f>IF(D73="",0,COUNTIF($D$9:$D272,$D73))</f>
        <v>0</v>
      </c>
      <c r="L73" s="54" t="str">
        <f>IFERROR(IF(OR($D73="",COUNTIF($D$9:$D73,$D73)&gt;1),"",INDEX($O$9:$O$16,$K73)),"")</f>
        <v/>
      </c>
      <c r="M73" s="58" t="str">
        <f>IF(OR(F73="",J73=""),"",VLOOKUP(J73,BDF종목!$B:$C,2,FALSE)&amp;F73)</f>
        <v/>
      </c>
    </row>
    <row r="74" spans="4:13" s="7" customFormat="1" ht="30" customHeight="1" thickBot="1">
      <c r="D74" s="7" t="str">
        <f t="shared" ref="D74:D137" si="1">F74&amp;G74&amp;H74</f>
        <v/>
      </c>
      <c r="E74" s="22">
        <v>66</v>
      </c>
      <c r="F74" s="39"/>
      <c r="G74" s="42"/>
      <c r="H74" s="39"/>
      <c r="I74" s="40"/>
      <c r="J74" s="23"/>
      <c r="K74" s="53">
        <f>IF(D74="",0,COUNTIF($D$9:$D273,$D74))</f>
        <v>0</v>
      </c>
      <c r="L74" s="54" t="str">
        <f>IFERROR(IF(OR($D74="",COUNTIF($D$9:$D74,$D74)&gt;1),"",INDEX($O$9:$O$16,$K74)),"")</f>
        <v/>
      </c>
      <c r="M74" s="58" t="str">
        <f>IF(OR(F74="",J74=""),"",VLOOKUP(J74,BDF종목!$B:$C,2,FALSE)&amp;F74)</f>
        <v/>
      </c>
    </row>
    <row r="75" spans="4:13" s="7" customFormat="1" ht="30" customHeight="1" thickBot="1">
      <c r="D75" s="7" t="str">
        <f t="shared" si="1"/>
        <v/>
      </c>
      <c r="E75" s="22">
        <v>67</v>
      </c>
      <c r="F75" s="39"/>
      <c r="G75" s="42"/>
      <c r="H75" s="39"/>
      <c r="I75" s="40"/>
      <c r="J75" s="23"/>
      <c r="K75" s="53">
        <f>IF(D75="",0,COUNTIF($D$9:$D274,$D75))</f>
        <v>0</v>
      </c>
      <c r="L75" s="54" t="str">
        <f>IFERROR(IF(OR($D75="",COUNTIF($D$9:$D75,$D75)&gt;1),"",INDEX($O$9:$O$16,$K75)),"")</f>
        <v/>
      </c>
      <c r="M75" s="58" t="str">
        <f>IF(OR(F75="",J75=""),"",VLOOKUP(J75,BDF종목!$B:$C,2,FALSE)&amp;F75)</f>
        <v/>
      </c>
    </row>
    <row r="76" spans="4:13" s="7" customFormat="1" ht="30" customHeight="1" thickBot="1">
      <c r="D76" s="7" t="str">
        <f t="shared" si="1"/>
        <v/>
      </c>
      <c r="E76" s="22">
        <v>68</v>
      </c>
      <c r="F76" s="39"/>
      <c r="G76" s="42"/>
      <c r="H76" s="39"/>
      <c r="I76" s="40"/>
      <c r="J76" s="23"/>
      <c r="K76" s="53">
        <f>IF(D76="",0,COUNTIF($D$9:$D275,$D76))</f>
        <v>0</v>
      </c>
      <c r="L76" s="54" t="str">
        <f>IFERROR(IF(OR($D76="",COUNTIF($D$9:$D76,$D76)&gt;1),"",INDEX($O$9:$O$16,$K76)),"")</f>
        <v/>
      </c>
      <c r="M76" s="58" t="str">
        <f>IF(OR(F76="",J76=""),"",VLOOKUP(J76,BDF종목!$B:$C,2,FALSE)&amp;F76)</f>
        <v/>
      </c>
    </row>
    <row r="77" spans="4:13" s="7" customFormat="1" ht="30" customHeight="1" thickBot="1">
      <c r="D77" s="7" t="str">
        <f t="shared" si="1"/>
        <v/>
      </c>
      <c r="E77" s="22">
        <v>69</v>
      </c>
      <c r="F77" s="39"/>
      <c r="G77" s="42"/>
      <c r="H77" s="39"/>
      <c r="I77" s="40"/>
      <c r="J77" s="23"/>
      <c r="K77" s="53">
        <f>IF(D77="",0,COUNTIF($D$9:$D276,$D77))</f>
        <v>0</v>
      </c>
      <c r="L77" s="54" t="str">
        <f>IFERROR(IF(OR($D77="",COUNTIF($D$9:$D77,$D77)&gt;1),"",INDEX($O$9:$O$16,$K77)),"")</f>
        <v/>
      </c>
      <c r="M77" s="58" t="str">
        <f>IF(OR(F77="",J77=""),"",VLOOKUP(J77,BDF종목!$B:$C,2,FALSE)&amp;F77)</f>
        <v/>
      </c>
    </row>
    <row r="78" spans="4:13" s="7" customFormat="1" ht="30" customHeight="1" thickBot="1">
      <c r="D78" s="7" t="str">
        <f t="shared" si="1"/>
        <v/>
      </c>
      <c r="E78" s="22">
        <v>70</v>
      </c>
      <c r="F78" s="39"/>
      <c r="G78" s="42"/>
      <c r="H78" s="39"/>
      <c r="I78" s="40"/>
      <c r="J78" s="23"/>
      <c r="K78" s="53">
        <f>IF(D78="",0,COUNTIF($D$9:$D277,$D78))</f>
        <v>0</v>
      </c>
      <c r="L78" s="54" t="str">
        <f>IFERROR(IF(OR($D78="",COUNTIF($D$9:$D78,$D78)&gt;1),"",INDEX($O$9:$O$16,$K78)),"")</f>
        <v/>
      </c>
      <c r="M78" s="58" t="str">
        <f>IF(OR(F78="",J78=""),"",VLOOKUP(J78,BDF종목!$B:$C,2,FALSE)&amp;F78)</f>
        <v/>
      </c>
    </row>
    <row r="79" spans="4:13" s="7" customFormat="1" ht="30" customHeight="1" thickBot="1">
      <c r="D79" s="7" t="str">
        <f t="shared" si="1"/>
        <v/>
      </c>
      <c r="E79" s="22">
        <v>71</v>
      </c>
      <c r="F79" s="39"/>
      <c r="G79" s="42"/>
      <c r="H79" s="39"/>
      <c r="I79" s="40"/>
      <c r="J79" s="23"/>
      <c r="K79" s="53">
        <f>IF(D79="",0,COUNTIF($D$9:$D278,$D79))</f>
        <v>0</v>
      </c>
      <c r="L79" s="54" t="str">
        <f>IFERROR(IF(OR($D79="",COUNTIF($D$9:$D79,$D79)&gt;1),"",INDEX($O$9:$O$16,$K79)),"")</f>
        <v/>
      </c>
      <c r="M79" s="58" t="str">
        <f>IF(OR(F79="",J79=""),"",VLOOKUP(J79,BDF종목!$B:$C,2,FALSE)&amp;F79)</f>
        <v/>
      </c>
    </row>
    <row r="80" spans="4:13" s="7" customFormat="1" ht="30" customHeight="1" thickBot="1">
      <c r="D80" s="7" t="str">
        <f t="shared" si="1"/>
        <v/>
      </c>
      <c r="E80" s="22">
        <v>72</v>
      </c>
      <c r="F80" s="39"/>
      <c r="G80" s="42"/>
      <c r="H80" s="39"/>
      <c r="I80" s="40"/>
      <c r="J80" s="23"/>
      <c r="K80" s="53">
        <f>IF(D80="",0,COUNTIF($D$9:$D279,$D80))</f>
        <v>0</v>
      </c>
      <c r="L80" s="54" t="str">
        <f>IFERROR(IF(OR($D80="",COUNTIF($D$9:$D80,$D80)&gt;1),"",INDEX($O$9:$O$16,$K80)),"")</f>
        <v/>
      </c>
      <c r="M80" s="58" t="str">
        <f>IF(OR(F80="",J80=""),"",VLOOKUP(J80,BDF종목!$B:$C,2,FALSE)&amp;F80)</f>
        <v/>
      </c>
    </row>
    <row r="81" spans="4:13" s="7" customFormat="1" ht="30" customHeight="1" thickBot="1">
      <c r="D81" s="7" t="str">
        <f t="shared" si="1"/>
        <v/>
      </c>
      <c r="E81" s="22">
        <v>73</v>
      </c>
      <c r="F81" s="39"/>
      <c r="G81" s="42"/>
      <c r="H81" s="39"/>
      <c r="I81" s="40"/>
      <c r="J81" s="23"/>
      <c r="K81" s="53">
        <f>IF(D81="",0,COUNTIF($D$9:$D280,$D81))</f>
        <v>0</v>
      </c>
      <c r="L81" s="54" t="str">
        <f>IFERROR(IF(OR($D81="",COUNTIF($D$9:$D81,$D81)&gt;1),"",INDEX($O$9:$O$16,$K81)),"")</f>
        <v/>
      </c>
      <c r="M81" s="58" t="str">
        <f>IF(OR(F81="",J81=""),"",VLOOKUP(J81,BDF종목!$B:$C,2,FALSE)&amp;F81)</f>
        <v/>
      </c>
    </row>
    <row r="82" spans="4:13" s="7" customFormat="1" ht="30" customHeight="1" thickBot="1">
      <c r="D82" s="7" t="str">
        <f t="shared" si="1"/>
        <v/>
      </c>
      <c r="E82" s="22">
        <v>74</v>
      </c>
      <c r="F82" s="39"/>
      <c r="G82" s="42"/>
      <c r="H82" s="39"/>
      <c r="I82" s="40"/>
      <c r="J82" s="23"/>
      <c r="K82" s="53">
        <f>IF(D82="",0,COUNTIF($D$9:$D281,$D82))</f>
        <v>0</v>
      </c>
      <c r="L82" s="54" t="str">
        <f>IFERROR(IF(OR($D82="",COUNTIF($D$9:$D82,$D82)&gt;1),"",INDEX($O$9:$O$16,$K82)),"")</f>
        <v/>
      </c>
      <c r="M82" s="58" t="str">
        <f>IF(OR(F82="",J82=""),"",VLOOKUP(J82,BDF종목!$B:$C,2,FALSE)&amp;F82)</f>
        <v/>
      </c>
    </row>
    <row r="83" spans="4:13" s="7" customFormat="1" ht="30" customHeight="1" thickBot="1">
      <c r="D83" s="7" t="str">
        <f t="shared" si="1"/>
        <v/>
      </c>
      <c r="E83" s="22">
        <v>75</v>
      </c>
      <c r="F83" s="39"/>
      <c r="G83" s="42"/>
      <c r="H83" s="39"/>
      <c r="I83" s="40"/>
      <c r="J83" s="23"/>
      <c r="K83" s="53">
        <f>IF(D83="",0,COUNTIF($D$9:$D282,$D83))</f>
        <v>0</v>
      </c>
      <c r="L83" s="54" t="str">
        <f>IFERROR(IF(OR($D83="",COUNTIF($D$9:$D83,$D83)&gt;1),"",INDEX($O$9:$O$16,$K83)),"")</f>
        <v/>
      </c>
      <c r="M83" s="58" t="str">
        <f>IF(OR(F83="",J83=""),"",VLOOKUP(J83,BDF종목!$B:$C,2,FALSE)&amp;F83)</f>
        <v/>
      </c>
    </row>
    <row r="84" spans="4:13" s="7" customFormat="1" ht="30" customHeight="1" thickBot="1">
      <c r="D84" s="7" t="str">
        <f t="shared" si="1"/>
        <v/>
      </c>
      <c r="E84" s="22">
        <v>76</v>
      </c>
      <c r="F84" s="39"/>
      <c r="G84" s="42"/>
      <c r="H84" s="39"/>
      <c r="I84" s="40"/>
      <c r="J84" s="23"/>
      <c r="K84" s="53">
        <f>IF(D84="",0,COUNTIF($D$9:$D283,$D84))</f>
        <v>0</v>
      </c>
      <c r="L84" s="54" t="str">
        <f>IFERROR(IF(OR($D84="",COUNTIF($D$9:$D84,$D84)&gt;1),"",INDEX($O$9:$O$16,$K84)),"")</f>
        <v/>
      </c>
      <c r="M84" s="58" t="str">
        <f>IF(OR(F84="",J84=""),"",VLOOKUP(J84,BDF종목!$B:$C,2,FALSE)&amp;F84)</f>
        <v/>
      </c>
    </row>
    <row r="85" spans="4:13" s="7" customFormat="1" ht="30" customHeight="1" thickBot="1">
      <c r="D85" s="7" t="str">
        <f t="shared" si="1"/>
        <v/>
      </c>
      <c r="E85" s="22">
        <v>77</v>
      </c>
      <c r="F85" s="39"/>
      <c r="G85" s="42"/>
      <c r="H85" s="39"/>
      <c r="I85" s="40"/>
      <c r="J85" s="23"/>
      <c r="K85" s="53">
        <f>IF(D85="",0,COUNTIF($D$9:$D284,$D85))</f>
        <v>0</v>
      </c>
      <c r="L85" s="54" t="str">
        <f>IFERROR(IF(OR($D85="",COUNTIF($D$9:$D85,$D85)&gt;1),"",INDEX($O$9:$O$16,$K85)),"")</f>
        <v/>
      </c>
      <c r="M85" s="58" t="str">
        <f>IF(OR(F85="",J85=""),"",VLOOKUP(J85,BDF종목!$B:$C,2,FALSE)&amp;F85)</f>
        <v/>
      </c>
    </row>
    <row r="86" spans="4:13" s="7" customFormat="1" ht="30" customHeight="1" thickBot="1">
      <c r="D86" s="7" t="str">
        <f t="shared" si="1"/>
        <v/>
      </c>
      <c r="E86" s="22">
        <v>78</v>
      </c>
      <c r="F86" s="39"/>
      <c r="G86" s="42"/>
      <c r="H86" s="39"/>
      <c r="I86" s="40"/>
      <c r="J86" s="23"/>
      <c r="K86" s="53">
        <f>IF(D86="",0,COUNTIF($D$9:$D285,$D86))</f>
        <v>0</v>
      </c>
      <c r="L86" s="54" t="str">
        <f>IFERROR(IF(OR($D86="",COUNTIF($D$9:$D86,$D86)&gt;1),"",INDEX($O$9:$O$16,$K86)),"")</f>
        <v/>
      </c>
      <c r="M86" s="58" t="str">
        <f>IF(OR(F86="",J86=""),"",VLOOKUP(J86,BDF종목!$B:$C,2,FALSE)&amp;F86)</f>
        <v/>
      </c>
    </row>
    <row r="87" spans="4:13" s="7" customFormat="1" ht="30" customHeight="1" thickBot="1">
      <c r="D87" s="7" t="str">
        <f t="shared" si="1"/>
        <v/>
      </c>
      <c r="E87" s="22">
        <v>79</v>
      </c>
      <c r="F87" s="39"/>
      <c r="G87" s="42"/>
      <c r="H87" s="39"/>
      <c r="I87" s="40"/>
      <c r="J87" s="23"/>
      <c r="K87" s="53">
        <f>IF(D87="",0,COUNTIF($D$9:$D286,$D87))</f>
        <v>0</v>
      </c>
      <c r="L87" s="54" t="str">
        <f>IFERROR(IF(OR($D87="",COUNTIF($D$9:$D87,$D87)&gt;1),"",INDEX($O$9:$O$16,$K87)),"")</f>
        <v/>
      </c>
      <c r="M87" s="58" t="str">
        <f>IF(OR(F87="",J87=""),"",VLOOKUP(J87,BDF종목!$B:$C,2,FALSE)&amp;F87)</f>
        <v/>
      </c>
    </row>
    <row r="88" spans="4:13" s="7" customFormat="1" ht="30" customHeight="1" thickBot="1">
      <c r="D88" s="7" t="str">
        <f t="shared" si="1"/>
        <v/>
      </c>
      <c r="E88" s="22">
        <v>80</v>
      </c>
      <c r="F88" s="39"/>
      <c r="G88" s="42"/>
      <c r="H88" s="39"/>
      <c r="I88" s="40"/>
      <c r="J88" s="23"/>
      <c r="K88" s="53">
        <f>IF(D88="",0,COUNTIF($D$9:$D287,$D88))</f>
        <v>0</v>
      </c>
      <c r="L88" s="54" t="str">
        <f>IFERROR(IF(OR($D88="",COUNTIF($D$9:$D88,$D88)&gt;1),"",INDEX($O$9:$O$16,$K88)),"")</f>
        <v/>
      </c>
      <c r="M88" s="58" t="str">
        <f>IF(OR(F88="",J88=""),"",VLOOKUP(J88,BDF종목!$B:$C,2,FALSE)&amp;F88)</f>
        <v/>
      </c>
    </row>
    <row r="89" spans="4:13" s="7" customFormat="1" ht="30" customHeight="1" thickBot="1">
      <c r="D89" s="7" t="str">
        <f t="shared" si="1"/>
        <v/>
      </c>
      <c r="E89" s="22">
        <v>81</v>
      </c>
      <c r="F89" s="39"/>
      <c r="G89" s="42"/>
      <c r="H89" s="39"/>
      <c r="I89" s="40"/>
      <c r="J89" s="23"/>
      <c r="K89" s="53">
        <f>IF(D89="",0,COUNTIF($D$9:$D288,$D89))</f>
        <v>0</v>
      </c>
      <c r="L89" s="54" t="str">
        <f>IFERROR(IF(OR($D89="",COUNTIF($D$9:$D89,$D89)&gt;1),"",INDEX($O$9:$O$16,$K89)),"")</f>
        <v/>
      </c>
      <c r="M89" s="58" t="str">
        <f>IF(OR(F89="",J89=""),"",VLOOKUP(J89,BDF종목!$B:$C,2,FALSE)&amp;F89)</f>
        <v/>
      </c>
    </row>
    <row r="90" spans="4:13" s="7" customFormat="1" ht="30" customHeight="1" thickBot="1">
      <c r="D90" s="7" t="str">
        <f t="shared" si="1"/>
        <v/>
      </c>
      <c r="E90" s="22">
        <v>82</v>
      </c>
      <c r="F90" s="39"/>
      <c r="G90" s="42"/>
      <c r="H90" s="39"/>
      <c r="I90" s="40"/>
      <c r="J90" s="23"/>
      <c r="K90" s="53">
        <f>IF(D90="",0,COUNTIF($D$9:$D289,$D90))</f>
        <v>0</v>
      </c>
      <c r="L90" s="54" t="str">
        <f>IFERROR(IF(OR($D90="",COUNTIF($D$9:$D90,$D90)&gt;1),"",INDEX($O$9:$O$16,$K90)),"")</f>
        <v/>
      </c>
      <c r="M90" s="58" t="str">
        <f>IF(OR(F90="",J90=""),"",VLOOKUP(J90,BDF종목!$B:$C,2,FALSE)&amp;F90)</f>
        <v/>
      </c>
    </row>
    <row r="91" spans="4:13" s="7" customFormat="1" ht="30" customHeight="1" thickBot="1">
      <c r="D91" s="7" t="str">
        <f t="shared" si="1"/>
        <v/>
      </c>
      <c r="E91" s="22">
        <v>83</v>
      </c>
      <c r="F91" s="39"/>
      <c r="G91" s="42"/>
      <c r="H91" s="39"/>
      <c r="I91" s="40"/>
      <c r="J91" s="23"/>
      <c r="K91" s="53">
        <f>IF(D91="",0,COUNTIF($D$9:$D290,$D91))</f>
        <v>0</v>
      </c>
      <c r="L91" s="54" t="str">
        <f>IFERROR(IF(OR($D91="",COUNTIF($D$9:$D91,$D91)&gt;1),"",INDEX($O$9:$O$16,$K91)),"")</f>
        <v/>
      </c>
      <c r="M91" s="58" t="str">
        <f>IF(OR(F91="",J91=""),"",VLOOKUP(J91,BDF종목!$B:$C,2,FALSE)&amp;F91)</f>
        <v/>
      </c>
    </row>
    <row r="92" spans="4:13" s="7" customFormat="1" ht="30" customHeight="1" thickBot="1">
      <c r="D92" s="7" t="str">
        <f t="shared" si="1"/>
        <v/>
      </c>
      <c r="E92" s="22">
        <v>84</v>
      </c>
      <c r="F92" s="39"/>
      <c r="G92" s="42"/>
      <c r="H92" s="39"/>
      <c r="I92" s="40"/>
      <c r="J92" s="23"/>
      <c r="K92" s="53">
        <f>IF(D92="",0,COUNTIF($D$9:$D291,$D92))</f>
        <v>0</v>
      </c>
      <c r="L92" s="54" t="str">
        <f>IFERROR(IF(OR($D92="",COUNTIF($D$9:$D92,$D92)&gt;1),"",INDEX($O$9:$O$16,$K92)),"")</f>
        <v/>
      </c>
      <c r="M92" s="58" t="str">
        <f>IF(OR(F92="",J92=""),"",VLOOKUP(J92,BDF종목!$B:$C,2,FALSE)&amp;F92)</f>
        <v/>
      </c>
    </row>
    <row r="93" spans="4:13" s="7" customFormat="1" ht="30" customHeight="1" thickBot="1">
      <c r="D93" s="7" t="str">
        <f t="shared" si="1"/>
        <v/>
      </c>
      <c r="E93" s="22">
        <v>85</v>
      </c>
      <c r="F93" s="39"/>
      <c r="G93" s="42"/>
      <c r="H93" s="39"/>
      <c r="I93" s="40"/>
      <c r="J93" s="23"/>
      <c r="K93" s="53">
        <f>IF(D93="",0,COUNTIF($D$9:$D292,$D93))</f>
        <v>0</v>
      </c>
      <c r="L93" s="54" t="str">
        <f>IFERROR(IF(OR($D93="",COUNTIF($D$9:$D93,$D93)&gt;1),"",INDEX($O$9:$O$16,$K93)),"")</f>
        <v/>
      </c>
      <c r="M93" s="58" t="str">
        <f>IF(OR(F93="",J93=""),"",VLOOKUP(J93,BDF종목!$B:$C,2,FALSE)&amp;F93)</f>
        <v/>
      </c>
    </row>
    <row r="94" spans="4:13" s="7" customFormat="1" ht="30" customHeight="1" thickBot="1">
      <c r="D94" s="7" t="str">
        <f t="shared" si="1"/>
        <v/>
      </c>
      <c r="E94" s="22">
        <v>86</v>
      </c>
      <c r="F94" s="39"/>
      <c r="G94" s="42"/>
      <c r="H94" s="39"/>
      <c r="I94" s="40"/>
      <c r="J94" s="23"/>
      <c r="K94" s="53">
        <f>IF(D94="",0,COUNTIF($D$9:$D293,$D94))</f>
        <v>0</v>
      </c>
      <c r="L94" s="54" t="str">
        <f>IFERROR(IF(OR($D94="",COUNTIF($D$9:$D94,$D94)&gt;1),"",INDEX($O$9:$O$16,$K94)),"")</f>
        <v/>
      </c>
      <c r="M94" s="58" t="str">
        <f>IF(OR(F94="",J94=""),"",VLOOKUP(J94,BDF종목!$B:$C,2,FALSE)&amp;F94)</f>
        <v/>
      </c>
    </row>
    <row r="95" spans="4:13" s="7" customFormat="1" ht="30" customHeight="1" thickBot="1">
      <c r="D95" s="7" t="str">
        <f t="shared" si="1"/>
        <v/>
      </c>
      <c r="E95" s="22">
        <v>87</v>
      </c>
      <c r="F95" s="39"/>
      <c r="G95" s="42"/>
      <c r="H95" s="39"/>
      <c r="I95" s="40"/>
      <c r="J95" s="23"/>
      <c r="K95" s="53">
        <f>IF(D95="",0,COUNTIF($D$9:$D294,$D95))</f>
        <v>0</v>
      </c>
      <c r="L95" s="54" t="str">
        <f>IFERROR(IF(OR($D95="",COUNTIF($D$9:$D95,$D95)&gt;1),"",INDEX($O$9:$O$16,$K95)),"")</f>
        <v/>
      </c>
      <c r="M95" s="58" t="str">
        <f>IF(OR(F95="",J95=""),"",VLOOKUP(J95,BDF종목!$B:$C,2,FALSE)&amp;F95)</f>
        <v/>
      </c>
    </row>
    <row r="96" spans="4:13" s="7" customFormat="1" ht="30" customHeight="1" thickBot="1">
      <c r="D96" s="7" t="str">
        <f t="shared" si="1"/>
        <v/>
      </c>
      <c r="E96" s="22">
        <v>88</v>
      </c>
      <c r="F96" s="39"/>
      <c r="G96" s="42"/>
      <c r="H96" s="39"/>
      <c r="I96" s="40"/>
      <c r="J96" s="23"/>
      <c r="K96" s="53">
        <f>IF(D96="",0,COUNTIF($D$9:$D295,$D96))</f>
        <v>0</v>
      </c>
      <c r="L96" s="54" t="str">
        <f>IFERROR(IF(OR($D96="",COUNTIF($D$9:$D96,$D96)&gt;1),"",INDEX($O$9:$O$16,$K96)),"")</f>
        <v/>
      </c>
      <c r="M96" s="58" t="str">
        <f>IF(OR(F96="",J96=""),"",VLOOKUP(J96,BDF종목!$B:$C,2,FALSE)&amp;F96)</f>
        <v/>
      </c>
    </row>
    <row r="97" spans="4:13" s="7" customFormat="1" ht="30" customHeight="1" thickBot="1">
      <c r="D97" s="7" t="str">
        <f t="shared" si="1"/>
        <v/>
      </c>
      <c r="E97" s="22">
        <v>89</v>
      </c>
      <c r="F97" s="39"/>
      <c r="G97" s="42"/>
      <c r="H97" s="39"/>
      <c r="I97" s="40"/>
      <c r="J97" s="23"/>
      <c r="K97" s="53">
        <f>IF(D97="",0,COUNTIF($D$9:$D296,$D97))</f>
        <v>0</v>
      </c>
      <c r="L97" s="54" t="str">
        <f>IFERROR(IF(OR($D97="",COUNTIF($D$9:$D97,$D97)&gt;1),"",INDEX($O$9:$O$16,$K97)),"")</f>
        <v/>
      </c>
      <c r="M97" s="58" t="str">
        <f>IF(OR(F97="",J97=""),"",VLOOKUP(J97,BDF종목!$B:$C,2,FALSE)&amp;F97)</f>
        <v/>
      </c>
    </row>
    <row r="98" spans="4:13" s="7" customFormat="1" ht="30" customHeight="1" thickBot="1">
      <c r="D98" s="7" t="str">
        <f t="shared" si="1"/>
        <v/>
      </c>
      <c r="E98" s="22">
        <v>90</v>
      </c>
      <c r="F98" s="39"/>
      <c r="G98" s="42"/>
      <c r="H98" s="39"/>
      <c r="I98" s="40"/>
      <c r="J98" s="23"/>
      <c r="K98" s="53">
        <f>IF(D98="",0,COUNTIF($D$9:$D297,$D98))</f>
        <v>0</v>
      </c>
      <c r="L98" s="54" t="str">
        <f>IFERROR(IF(OR($D98="",COUNTIF($D$9:$D98,$D98)&gt;1),"",INDEX($O$9:$O$16,$K98)),"")</f>
        <v/>
      </c>
      <c r="M98" s="58" t="str">
        <f>IF(OR(F98="",J98=""),"",VLOOKUP(J98,BDF종목!$B:$C,2,FALSE)&amp;F98)</f>
        <v/>
      </c>
    </row>
    <row r="99" spans="4:13" s="7" customFormat="1" ht="30" customHeight="1" thickBot="1">
      <c r="D99" s="7" t="str">
        <f t="shared" si="1"/>
        <v/>
      </c>
      <c r="E99" s="22">
        <v>91</v>
      </c>
      <c r="F99" s="39"/>
      <c r="G99" s="42"/>
      <c r="H99" s="39"/>
      <c r="I99" s="40"/>
      <c r="J99" s="23"/>
      <c r="K99" s="53">
        <f>IF(D99="",0,COUNTIF($D$9:$D298,$D99))</f>
        <v>0</v>
      </c>
      <c r="L99" s="54" t="str">
        <f>IFERROR(IF(OR($D99="",COUNTIF($D$9:$D99,$D99)&gt;1),"",INDEX($O$9:$O$16,$K99)),"")</f>
        <v/>
      </c>
      <c r="M99" s="58" t="str">
        <f>IF(OR(F99="",J99=""),"",VLOOKUP(J99,BDF종목!$B:$C,2,FALSE)&amp;F99)</f>
        <v/>
      </c>
    </row>
    <row r="100" spans="4:13" s="7" customFormat="1" ht="30" customHeight="1" thickBot="1">
      <c r="D100" s="7" t="str">
        <f t="shared" si="1"/>
        <v/>
      </c>
      <c r="E100" s="22">
        <v>92</v>
      </c>
      <c r="F100" s="39"/>
      <c r="G100" s="42"/>
      <c r="H100" s="39"/>
      <c r="I100" s="40"/>
      <c r="J100" s="23"/>
      <c r="K100" s="53">
        <f>IF(D100="",0,COUNTIF($D$9:$D299,$D100))</f>
        <v>0</v>
      </c>
      <c r="L100" s="54" t="str">
        <f>IFERROR(IF(OR($D100="",COUNTIF($D$9:$D100,$D100)&gt;1),"",INDEX($O$9:$O$16,$K100)),"")</f>
        <v/>
      </c>
      <c r="M100" s="58" t="str">
        <f>IF(OR(F100="",J100=""),"",VLOOKUP(J100,BDF종목!$B:$C,2,FALSE)&amp;F100)</f>
        <v/>
      </c>
    </row>
    <row r="101" spans="4:13" s="7" customFormat="1" ht="30" customHeight="1" thickBot="1">
      <c r="D101" s="7" t="str">
        <f t="shared" si="1"/>
        <v/>
      </c>
      <c r="E101" s="22">
        <v>93</v>
      </c>
      <c r="F101" s="39"/>
      <c r="G101" s="42"/>
      <c r="H101" s="39"/>
      <c r="I101" s="40"/>
      <c r="J101" s="23"/>
      <c r="K101" s="53">
        <f>IF(D101="",0,COUNTIF($D$9:$D300,$D101))</f>
        <v>0</v>
      </c>
      <c r="L101" s="54" t="str">
        <f>IFERROR(IF(OR($D101="",COUNTIF($D$9:$D101,$D101)&gt;1),"",INDEX($O$9:$O$16,$K101)),"")</f>
        <v/>
      </c>
      <c r="M101" s="58" t="str">
        <f>IF(OR(F101="",J101=""),"",VLOOKUP(J101,BDF종목!$B:$C,2,FALSE)&amp;F101)</f>
        <v/>
      </c>
    </row>
    <row r="102" spans="4:13" s="7" customFormat="1" ht="30" customHeight="1" thickBot="1">
      <c r="D102" s="7" t="str">
        <f t="shared" si="1"/>
        <v/>
      </c>
      <c r="E102" s="22">
        <v>94</v>
      </c>
      <c r="F102" s="39"/>
      <c r="G102" s="42"/>
      <c r="H102" s="39"/>
      <c r="I102" s="40"/>
      <c r="J102" s="23"/>
      <c r="K102" s="53">
        <f>IF(D102="",0,COUNTIF($D$9:$D301,$D102))</f>
        <v>0</v>
      </c>
      <c r="L102" s="54" t="str">
        <f>IFERROR(IF(OR($D102="",COUNTIF($D$9:$D102,$D102)&gt;1),"",INDEX($O$9:$O$16,$K102)),"")</f>
        <v/>
      </c>
      <c r="M102" s="58" t="str">
        <f>IF(OR(F102="",J102=""),"",VLOOKUP(J102,BDF종목!$B:$C,2,FALSE)&amp;F102)</f>
        <v/>
      </c>
    </row>
    <row r="103" spans="4:13" s="7" customFormat="1" ht="30" customHeight="1" thickBot="1">
      <c r="D103" s="7" t="str">
        <f t="shared" si="1"/>
        <v/>
      </c>
      <c r="E103" s="22">
        <v>95</v>
      </c>
      <c r="F103" s="39"/>
      <c r="G103" s="42"/>
      <c r="H103" s="39"/>
      <c r="I103" s="40"/>
      <c r="J103" s="23"/>
      <c r="K103" s="53">
        <f>IF(D103="",0,COUNTIF($D$9:$D302,$D103))</f>
        <v>0</v>
      </c>
      <c r="L103" s="54" t="str">
        <f>IFERROR(IF(OR($D103="",COUNTIF($D$9:$D103,$D103)&gt;1),"",INDEX($O$9:$O$16,$K103)),"")</f>
        <v/>
      </c>
      <c r="M103" s="58" t="str">
        <f>IF(OR(F103="",J103=""),"",VLOOKUP(J103,BDF종목!$B:$C,2,FALSE)&amp;F103)</f>
        <v/>
      </c>
    </row>
    <row r="104" spans="4:13" s="7" customFormat="1" ht="30" customHeight="1" thickBot="1">
      <c r="D104" s="7" t="str">
        <f t="shared" si="1"/>
        <v/>
      </c>
      <c r="E104" s="22">
        <v>96</v>
      </c>
      <c r="F104" s="39"/>
      <c r="G104" s="42"/>
      <c r="H104" s="39"/>
      <c r="I104" s="40"/>
      <c r="J104" s="23"/>
      <c r="K104" s="53">
        <f>IF(D104="",0,COUNTIF($D$9:$D303,$D104))</f>
        <v>0</v>
      </c>
      <c r="L104" s="54" t="str">
        <f>IFERROR(IF(OR($D104="",COUNTIF($D$9:$D104,$D104)&gt;1),"",INDEX($O$9:$O$16,$K104)),"")</f>
        <v/>
      </c>
      <c r="M104" s="58" t="str">
        <f>IF(OR(F104="",J104=""),"",VLOOKUP(J104,BDF종목!$B:$C,2,FALSE)&amp;F104)</f>
        <v/>
      </c>
    </row>
    <row r="105" spans="4:13" s="7" customFormat="1" ht="30" customHeight="1" thickBot="1">
      <c r="D105" s="7" t="str">
        <f t="shared" si="1"/>
        <v/>
      </c>
      <c r="E105" s="22">
        <v>97</v>
      </c>
      <c r="F105" s="39"/>
      <c r="G105" s="42"/>
      <c r="H105" s="39"/>
      <c r="I105" s="40"/>
      <c r="J105" s="23"/>
      <c r="K105" s="53">
        <f>IF(D105="",0,COUNTIF($D$9:$D304,$D105))</f>
        <v>0</v>
      </c>
      <c r="L105" s="54" t="str">
        <f>IFERROR(IF(OR($D105="",COUNTIF($D$9:$D105,$D105)&gt;1),"",INDEX($O$9:$O$16,$K105)),"")</f>
        <v/>
      </c>
      <c r="M105" s="58" t="str">
        <f>IF(OR(F105="",J105=""),"",VLOOKUP(J105,BDF종목!$B:$C,2,FALSE)&amp;F105)</f>
        <v/>
      </c>
    </row>
    <row r="106" spans="4:13" s="7" customFormat="1" ht="30" customHeight="1" thickBot="1">
      <c r="D106" s="7" t="str">
        <f t="shared" si="1"/>
        <v/>
      </c>
      <c r="E106" s="22">
        <v>98</v>
      </c>
      <c r="F106" s="39"/>
      <c r="G106" s="42"/>
      <c r="H106" s="39"/>
      <c r="I106" s="40"/>
      <c r="J106" s="23"/>
      <c r="K106" s="53">
        <f>IF(D106="",0,COUNTIF($D$9:$D305,$D106))</f>
        <v>0</v>
      </c>
      <c r="L106" s="54" t="str">
        <f>IFERROR(IF(OR($D106="",COUNTIF($D$9:$D106,$D106)&gt;1),"",INDEX($O$9:$O$16,$K106)),"")</f>
        <v/>
      </c>
      <c r="M106" s="58" t="str">
        <f>IF(OR(F106="",J106=""),"",VLOOKUP(J106,BDF종목!$B:$C,2,FALSE)&amp;F106)</f>
        <v/>
      </c>
    </row>
    <row r="107" spans="4:13" s="7" customFormat="1" ht="30" customHeight="1" thickBot="1">
      <c r="D107" s="7" t="str">
        <f t="shared" si="1"/>
        <v/>
      </c>
      <c r="E107" s="22">
        <v>99</v>
      </c>
      <c r="F107" s="39"/>
      <c r="G107" s="42"/>
      <c r="H107" s="39"/>
      <c r="I107" s="40"/>
      <c r="J107" s="23"/>
      <c r="K107" s="53">
        <f>IF(D107="",0,COUNTIF($D$9:$D306,$D107))</f>
        <v>0</v>
      </c>
      <c r="L107" s="54" t="str">
        <f>IFERROR(IF(OR($D107="",COUNTIF($D$9:$D107,$D107)&gt;1),"",INDEX($O$9:$O$16,$K107)),"")</f>
        <v/>
      </c>
      <c r="M107" s="58" t="str">
        <f>IF(OR(F107="",J107=""),"",VLOOKUP(J107,BDF종목!$B:$C,2,FALSE)&amp;F107)</f>
        <v/>
      </c>
    </row>
    <row r="108" spans="4:13" s="7" customFormat="1" ht="30" customHeight="1" thickBot="1">
      <c r="D108" s="7" t="str">
        <f t="shared" si="1"/>
        <v/>
      </c>
      <c r="E108" s="22">
        <v>100</v>
      </c>
      <c r="F108" s="39"/>
      <c r="G108" s="42"/>
      <c r="H108" s="39"/>
      <c r="I108" s="40"/>
      <c r="J108" s="23"/>
      <c r="K108" s="53">
        <f>IF(D108="",0,COUNTIF($D$9:$D307,$D108))</f>
        <v>0</v>
      </c>
      <c r="L108" s="54" t="str">
        <f>IFERROR(IF(OR($D108="",COUNTIF($D$9:$D108,$D108)&gt;1),"",INDEX($O$9:$O$16,$K108)),"")</f>
        <v/>
      </c>
      <c r="M108" s="58" t="str">
        <f>IF(OR(F108="",J108=""),"",VLOOKUP(J108,BDF종목!$B:$C,2,FALSE)&amp;F108)</f>
        <v/>
      </c>
    </row>
    <row r="109" spans="4:13" s="7" customFormat="1" ht="30" customHeight="1" thickBot="1">
      <c r="D109" s="7" t="str">
        <f t="shared" si="1"/>
        <v/>
      </c>
      <c r="E109" s="22">
        <v>101</v>
      </c>
      <c r="F109" s="39"/>
      <c r="G109" s="42"/>
      <c r="H109" s="39"/>
      <c r="I109" s="40"/>
      <c r="J109" s="23"/>
      <c r="K109" s="53">
        <f>IF(D109="",0,COUNTIF($D$9:$D308,$D109))</f>
        <v>0</v>
      </c>
      <c r="L109" s="54" t="str">
        <f>IFERROR(IF(OR($D109="",COUNTIF($D$9:$D109,$D109)&gt;1),"",INDEX($O$9:$O$16,$K109)),"")</f>
        <v/>
      </c>
      <c r="M109" s="58" t="str">
        <f>IF(OR(F109="",J109=""),"",VLOOKUP(J109,BDF종목!$B:$C,2,FALSE)&amp;F109)</f>
        <v/>
      </c>
    </row>
    <row r="110" spans="4:13" s="7" customFormat="1" ht="30" customHeight="1" thickBot="1">
      <c r="D110" s="7" t="str">
        <f t="shared" si="1"/>
        <v/>
      </c>
      <c r="E110" s="22">
        <v>102</v>
      </c>
      <c r="F110" s="39"/>
      <c r="G110" s="42"/>
      <c r="H110" s="39"/>
      <c r="I110" s="40"/>
      <c r="J110" s="23"/>
      <c r="K110" s="53">
        <f>IF(D110="",0,COUNTIF($D$9:$D309,$D110))</f>
        <v>0</v>
      </c>
      <c r="L110" s="54" t="str">
        <f>IFERROR(IF(OR($D110="",COUNTIF($D$9:$D110,$D110)&gt;1),"",INDEX($O$9:$O$16,$K110)),"")</f>
        <v/>
      </c>
      <c r="M110" s="58" t="str">
        <f>IF(OR(F110="",J110=""),"",VLOOKUP(J110,BDF종목!$B:$C,2,FALSE)&amp;F110)</f>
        <v/>
      </c>
    </row>
    <row r="111" spans="4:13" s="7" customFormat="1" ht="30" customHeight="1" thickBot="1">
      <c r="D111" s="7" t="str">
        <f t="shared" si="1"/>
        <v/>
      </c>
      <c r="E111" s="22">
        <v>103</v>
      </c>
      <c r="F111" s="39"/>
      <c r="G111" s="42"/>
      <c r="H111" s="39"/>
      <c r="I111" s="40"/>
      <c r="J111" s="23"/>
      <c r="K111" s="53">
        <f>IF(D111="",0,COUNTIF($D$9:$D310,$D111))</f>
        <v>0</v>
      </c>
      <c r="L111" s="54" t="str">
        <f>IFERROR(IF(OR($D111="",COUNTIF($D$9:$D111,$D111)&gt;1),"",INDEX($O$9:$O$16,$K111)),"")</f>
        <v/>
      </c>
      <c r="M111" s="58" t="str">
        <f>IF(OR(F111="",J111=""),"",VLOOKUP(J111,BDF종목!$B:$C,2,FALSE)&amp;F111)</f>
        <v/>
      </c>
    </row>
    <row r="112" spans="4:13" s="7" customFormat="1" ht="30" customHeight="1" thickBot="1">
      <c r="D112" s="7" t="str">
        <f t="shared" si="1"/>
        <v/>
      </c>
      <c r="E112" s="22">
        <v>104</v>
      </c>
      <c r="F112" s="39"/>
      <c r="G112" s="42"/>
      <c r="H112" s="39"/>
      <c r="I112" s="40"/>
      <c r="J112" s="23"/>
      <c r="K112" s="53">
        <f>IF(D112="",0,COUNTIF($D$9:$D311,$D112))</f>
        <v>0</v>
      </c>
      <c r="L112" s="54" t="str">
        <f>IFERROR(IF(OR($D112="",COUNTIF($D$9:$D112,$D112)&gt;1),"",INDEX($O$9:$O$16,$K112)),"")</f>
        <v/>
      </c>
      <c r="M112" s="58" t="str">
        <f>IF(OR(F112="",J112=""),"",VLOOKUP(J112,BDF종목!$B:$C,2,FALSE)&amp;F112)</f>
        <v/>
      </c>
    </row>
    <row r="113" spans="4:13" s="7" customFormat="1" ht="30" customHeight="1" thickBot="1">
      <c r="D113" s="7" t="str">
        <f t="shared" si="1"/>
        <v/>
      </c>
      <c r="E113" s="22">
        <v>105</v>
      </c>
      <c r="F113" s="39"/>
      <c r="G113" s="42"/>
      <c r="H113" s="39"/>
      <c r="I113" s="40"/>
      <c r="J113" s="23"/>
      <c r="K113" s="53">
        <f>IF(D113="",0,COUNTIF($D$9:$D312,$D113))</f>
        <v>0</v>
      </c>
      <c r="L113" s="54" t="str">
        <f>IFERROR(IF(OR($D113="",COUNTIF($D$9:$D113,$D113)&gt;1),"",INDEX($O$9:$O$16,$K113)),"")</f>
        <v/>
      </c>
      <c r="M113" s="58" t="str">
        <f>IF(OR(F113="",J113=""),"",VLOOKUP(J113,BDF종목!$B:$C,2,FALSE)&amp;F113)</f>
        <v/>
      </c>
    </row>
    <row r="114" spans="4:13" s="7" customFormat="1" ht="30" customHeight="1" thickBot="1">
      <c r="D114" s="7" t="str">
        <f t="shared" si="1"/>
        <v/>
      </c>
      <c r="E114" s="22">
        <v>106</v>
      </c>
      <c r="F114" s="39"/>
      <c r="G114" s="42"/>
      <c r="H114" s="39"/>
      <c r="I114" s="40"/>
      <c r="J114" s="23"/>
      <c r="K114" s="53">
        <f>IF(D114="",0,COUNTIF($D$9:$D313,$D114))</f>
        <v>0</v>
      </c>
      <c r="L114" s="54" t="str">
        <f>IFERROR(IF(OR($D114="",COUNTIF($D$9:$D114,$D114)&gt;1),"",INDEX($O$9:$O$16,$K114)),"")</f>
        <v/>
      </c>
      <c r="M114" s="58" t="str">
        <f>IF(OR(F114="",J114=""),"",VLOOKUP(J114,BDF종목!$B:$C,2,FALSE)&amp;F114)</f>
        <v/>
      </c>
    </row>
    <row r="115" spans="4:13" s="7" customFormat="1" ht="30" customHeight="1" thickBot="1">
      <c r="D115" s="7" t="str">
        <f t="shared" si="1"/>
        <v/>
      </c>
      <c r="E115" s="22">
        <v>107</v>
      </c>
      <c r="F115" s="39"/>
      <c r="G115" s="42"/>
      <c r="H115" s="39"/>
      <c r="I115" s="40"/>
      <c r="J115" s="23"/>
      <c r="K115" s="53">
        <f>IF(D115="",0,COUNTIF($D$9:$D314,$D115))</f>
        <v>0</v>
      </c>
      <c r="L115" s="54" t="str">
        <f>IFERROR(IF(OR($D115="",COUNTIF($D$9:$D115,$D115)&gt;1),"",INDEX($O$9:$O$16,$K115)),"")</f>
        <v/>
      </c>
      <c r="M115" s="58" t="str">
        <f>IF(OR(F115="",J115=""),"",VLOOKUP(J115,BDF종목!$B:$C,2,FALSE)&amp;F115)</f>
        <v/>
      </c>
    </row>
    <row r="116" spans="4:13" s="7" customFormat="1" ht="30" customHeight="1" thickBot="1">
      <c r="D116" s="7" t="str">
        <f t="shared" si="1"/>
        <v/>
      </c>
      <c r="E116" s="22">
        <v>108</v>
      </c>
      <c r="F116" s="39"/>
      <c r="G116" s="42"/>
      <c r="H116" s="39"/>
      <c r="I116" s="40"/>
      <c r="J116" s="23"/>
      <c r="K116" s="53">
        <f>IF(D116="",0,COUNTIF($D$9:$D315,$D116))</f>
        <v>0</v>
      </c>
      <c r="L116" s="54" t="str">
        <f>IFERROR(IF(OR($D116="",COUNTIF($D$9:$D116,$D116)&gt;1),"",INDEX($O$9:$O$16,$K116)),"")</f>
        <v/>
      </c>
      <c r="M116" s="58" t="str">
        <f>IF(OR(F116="",J116=""),"",VLOOKUP(J116,BDF종목!$B:$C,2,FALSE)&amp;F116)</f>
        <v/>
      </c>
    </row>
    <row r="117" spans="4:13" s="7" customFormat="1" ht="30" customHeight="1" thickBot="1">
      <c r="D117" s="7" t="str">
        <f t="shared" si="1"/>
        <v/>
      </c>
      <c r="E117" s="22">
        <v>109</v>
      </c>
      <c r="F117" s="39"/>
      <c r="G117" s="42"/>
      <c r="H117" s="39"/>
      <c r="I117" s="40"/>
      <c r="J117" s="23"/>
      <c r="K117" s="53">
        <f>IF(D117="",0,COUNTIF($D$9:$D316,$D117))</f>
        <v>0</v>
      </c>
      <c r="L117" s="54" t="str">
        <f>IFERROR(IF(OR($D117="",COUNTIF($D$9:$D117,$D117)&gt;1),"",INDEX($O$9:$O$16,$K117)),"")</f>
        <v/>
      </c>
      <c r="M117" s="58" t="str">
        <f>IF(OR(F117="",J117=""),"",VLOOKUP(J117,BDF종목!$B:$C,2,FALSE)&amp;F117)</f>
        <v/>
      </c>
    </row>
    <row r="118" spans="4:13" s="7" customFormat="1" ht="30" customHeight="1" thickBot="1">
      <c r="D118" s="7" t="str">
        <f t="shared" si="1"/>
        <v/>
      </c>
      <c r="E118" s="22">
        <v>110</v>
      </c>
      <c r="F118" s="39"/>
      <c r="G118" s="42"/>
      <c r="H118" s="39"/>
      <c r="I118" s="40"/>
      <c r="J118" s="23"/>
      <c r="K118" s="53">
        <f>IF(D118="",0,COUNTIF($D$9:$D317,$D118))</f>
        <v>0</v>
      </c>
      <c r="L118" s="54" t="str">
        <f>IFERROR(IF(OR($D118="",COUNTIF($D$9:$D118,$D118)&gt;1),"",INDEX($O$9:$O$16,$K118)),"")</f>
        <v/>
      </c>
      <c r="M118" s="58" t="str">
        <f>IF(OR(F118="",J118=""),"",VLOOKUP(J118,BDF종목!$B:$C,2,FALSE)&amp;F118)</f>
        <v/>
      </c>
    </row>
    <row r="119" spans="4:13" s="7" customFormat="1" ht="30" customHeight="1" thickBot="1">
      <c r="D119" s="7" t="str">
        <f t="shared" si="1"/>
        <v/>
      </c>
      <c r="E119" s="22">
        <v>111</v>
      </c>
      <c r="F119" s="39"/>
      <c r="G119" s="42"/>
      <c r="H119" s="39"/>
      <c r="I119" s="40"/>
      <c r="J119" s="23"/>
      <c r="K119" s="53">
        <f>IF(D119="",0,COUNTIF($D$9:$D318,$D119))</f>
        <v>0</v>
      </c>
      <c r="L119" s="54" t="str">
        <f>IFERROR(IF(OR($D119="",COUNTIF($D$9:$D119,$D119)&gt;1),"",INDEX($O$9:$O$16,$K119)),"")</f>
        <v/>
      </c>
      <c r="M119" s="58" t="str">
        <f>IF(OR(F119="",J119=""),"",VLOOKUP(J119,BDF종목!$B:$C,2,FALSE)&amp;F119)</f>
        <v/>
      </c>
    </row>
    <row r="120" spans="4:13" s="7" customFormat="1" ht="30" customHeight="1" thickBot="1">
      <c r="D120" s="7" t="str">
        <f t="shared" si="1"/>
        <v/>
      </c>
      <c r="E120" s="22">
        <v>112</v>
      </c>
      <c r="F120" s="39"/>
      <c r="G120" s="42"/>
      <c r="H120" s="39"/>
      <c r="I120" s="40"/>
      <c r="J120" s="23"/>
      <c r="K120" s="53">
        <f>IF(D120="",0,COUNTIF($D$9:$D319,$D120))</f>
        <v>0</v>
      </c>
      <c r="L120" s="54" t="str">
        <f>IFERROR(IF(OR($D120="",COUNTIF($D$9:$D120,$D120)&gt;1),"",INDEX($O$9:$O$16,$K120)),"")</f>
        <v/>
      </c>
      <c r="M120" s="58" t="str">
        <f>IF(OR(F120="",J120=""),"",VLOOKUP(J120,BDF종목!$B:$C,2,FALSE)&amp;F120)</f>
        <v/>
      </c>
    </row>
    <row r="121" spans="4:13" s="7" customFormat="1" ht="30" customHeight="1" thickBot="1">
      <c r="D121" s="7" t="str">
        <f t="shared" si="1"/>
        <v/>
      </c>
      <c r="E121" s="22">
        <v>113</v>
      </c>
      <c r="F121" s="39"/>
      <c r="G121" s="42"/>
      <c r="H121" s="39"/>
      <c r="I121" s="40"/>
      <c r="J121" s="23"/>
      <c r="K121" s="53">
        <f>IF(D121="",0,COUNTIF($D$9:$D320,$D121))</f>
        <v>0</v>
      </c>
      <c r="L121" s="54" t="str">
        <f>IFERROR(IF(OR($D121="",COUNTIF($D$9:$D121,$D121)&gt;1),"",INDEX($O$9:$O$16,$K121)),"")</f>
        <v/>
      </c>
      <c r="M121" s="58" t="str">
        <f>IF(OR(F121="",J121=""),"",VLOOKUP(J121,BDF종목!$B:$C,2,FALSE)&amp;F121)</f>
        <v/>
      </c>
    </row>
    <row r="122" spans="4:13" s="7" customFormat="1" ht="30" customHeight="1" thickBot="1">
      <c r="D122" s="7" t="str">
        <f t="shared" si="1"/>
        <v/>
      </c>
      <c r="E122" s="22">
        <v>114</v>
      </c>
      <c r="F122" s="39"/>
      <c r="G122" s="42"/>
      <c r="H122" s="39"/>
      <c r="I122" s="40"/>
      <c r="J122" s="23"/>
      <c r="K122" s="53">
        <f>IF(D122="",0,COUNTIF($D$9:$D321,$D122))</f>
        <v>0</v>
      </c>
      <c r="L122" s="54" t="str">
        <f>IFERROR(IF(OR($D122="",COUNTIF($D$9:$D122,$D122)&gt;1),"",INDEX($O$9:$O$16,$K122)),"")</f>
        <v/>
      </c>
      <c r="M122" s="58" t="str">
        <f>IF(OR(F122="",J122=""),"",VLOOKUP(J122,BDF종목!$B:$C,2,FALSE)&amp;F122)</f>
        <v/>
      </c>
    </row>
    <row r="123" spans="4:13" s="7" customFormat="1" ht="30" customHeight="1" thickBot="1">
      <c r="D123" s="7" t="str">
        <f t="shared" si="1"/>
        <v/>
      </c>
      <c r="E123" s="22">
        <v>115</v>
      </c>
      <c r="F123" s="39"/>
      <c r="G123" s="42"/>
      <c r="H123" s="39"/>
      <c r="I123" s="40"/>
      <c r="J123" s="23"/>
      <c r="K123" s="53">
        <f>IF(D123="",0,COUNTIF($D$9:$D322,$D123))</f>
        <v>0</v>
      </c>
      <c r="L123" s="54" t="str">
        <f>IFERROR(IF(OR($D123="",COUNTIF($D$9:$D123,$D123)&gt;1),"",INDEX($O$9:$O$16,$K123)),"")</f>
        <v/>
      </c>
      <c r="M123" s="58" t="str">
        <f>IF(OR(F123="",J123=""),"",VLOOKUP(J123,BDF종목!$B:$C,2,FALSE)&amp;F123)</f>
        <v/>
      </c>
    </row>
    <row r="124" spans="4:13" s="7" customFormat="1" ht="30" customHeight="1" thickBot="1">
      <c r="D124" s="7" t="str">
        <f t="shared" si="1"/>
        <v/>
      </c>
      <c r="E124" s="22">
        <v>116</v>
      </c>
      <c r="F124" s="39"/>
      <c r="G124" s="42"/>
      <c r="H124" s="39"/>
      <c r="I124" s="40"/>
      <c r="J124" s="23"/>
      <c r="K124" s="53">
        <f>IF(D124="",0,COUNTIF($D$9:$D323,$D124))</f>
        <v>0</v>
      </c>
      <c r="L124" s="54" t="str">
        <f>IFERROR(IF(OR($D124="",COUNTIF($D$9:$D124,$D124)&gt;1),"",INDEX($O$9:$O$16,$K124)),"")</f>
        <v/>
      </c>
      <c r="M124" s="58" t="str">
        <f>IF(OR(F124="",J124=""),"",VLOOKUP(J124,BDF종목!$B:$C,2,FALSE)&amp;F124)</f>
        <v/>
      </c>
    </row>
    <row r="125" spans="4:13" s="7" customFormat="1" ht="30" customHeight="1" thickBot="1">
      <c r="D125" s="7" t="str">
        <f t="shared" si="1"/>
        <v/>
      </c>
      <c r="E125" s="22">
        <v>117</v>
      </c>
      <c r="F125" s="39"/>
      <c r="G125" s="42"/>
      <c r="H125" s="39"/>
      <c r="I125" s="40"/>
      <c r="J125" s="23"/>
      <c r="K125" s="53">
        <f>IF(D125="",0,COUNTIF($D$9:$D324,$D125))</f>
        <v>0</v>
      </c>
      <c r="L125" s="54" t="str">
        <f>IFERROR(IF(OR($D125="",COUNTIF($D$9:$D125,$D125)&gt;1),"",INDEX($O$9:$O$16,$K125)),"")</f>
        <v/>
      </c>
      <c r="M125" s="58" t="str">
        <f>IF(OR(F125="",J125=""),"",VLOOKUP(J125,BDF종목!$B:$C,2,FALSE)&amp;F125)</f>
        <v/>
      </c>
    </row>
    <row r="126" spans="4:13" s="7" customFormat="1" ht="30" customHeight="1" thickBot="1">
      <c r="D126" s="7" t="str">
        <f t="shared" si="1"/>
        <v/>
      </c>
      <c r="E126" s="22">
        <v>118</v>
      </c>
      <c r="F126" s="39"/>
      <c r="G126" s="42"/>
      <c r="H126" s="39"/>
      <c r="I126" s="40"/>
      <c r="J126" s="23"/>
      <c r="K126" s="53">
        <f>IF(D126="",0,COUNTIF($D$9:$D325,$D126))</f>
        <v>0</v>
      </c>
      <c r="L126" s="54" t="str">
        <f>IFERROR(IF(OR($D126="",COUNTIF($D$9:$D126,$D126)&gt;1),"",INDEX($O$9:$O$16,$K126)),"")</f>
        <v/>
      </c>
      <c r="M126" s="58" t="str">
        <f>IF(OR(F126="",J126=""),"",VLOOKUP(J126,BDF종목!$B:$C,2,FALSE)&amp;F126)</f>
        <v/>
      </c>
    </row>
    <row r="127" spans="4:13" s="7" customFormat="1" ht="30" customHeight="1" thickBot="1">
      <c r="D127" s="7" t="str">
        <f t="shared" si="1"/>
        <v/>
      </c>
      <c r="E127" s="22">
        <v>119</v>
      </c>
      <c r="F127" s="39"/>
      <c r="G127" s="42"/>
      <c r="H127" s="39"/>
      <c r="I127" s="40"/>
      <c r="J127" s="23"/>
      <c r="K127" s="53">
        <f>IF(D127="",0,COUNTIF($D$9:$D326,$D127))</f>
        <v>0</v>
      </c>
      <c r="L127" s="54" t="str">
        <f>IFERROR(IF(OR($D127="",COUNTIF($D$9:$D127,$D127)&gt;1),"",INDEX($O$9:$O$16,$K127)),"")</f>
        <v/>
      </c>
      <c r="M127" s="58" t="str">
        <f>IF(OR(F127="",J127=""),"",VLOOKUP(J127,BDF종목!$B:$C,2,FALSE)&amp;F127)</f>
        <v/>
      </c>
    </row>
    <row r="128" spans="4:13" s="7" customFormat="1" ht="30" customHeight="1" thickBot="1">
      <c r="D128" s="7" t="str">
        <f t="shared" si="1"/>
        <v/>
      </c>
      <c r="E128" s="22">
        <v>120</v>
      </c>
      <c r="F128" s="39"/>
      <c r="G128" s="42"/>
      <c r="H128" s="39"/>
      <c r="I128" s="40"/>
      <c r="J128" s="23"/>
      <c r="K128" s="53">
        <f>IF(D128="",0,COUNTIF($D$9:$D327,$D128))</f>
        <v>0</v>
      </c>
      <c r="L128" s="54" t="str">
        <f>IFERROR(IF(OR($D128="",COUNTIF($D$9:$D128,$D128)&gt;1),"",INDEX($O$9:$O$16,$K128)),"")</f>
        <v/>
      </c>
      <c r="M128" s="58" t="str">
        <f>IF(OR(F128="",J128=""),"",VLOOKUP(J128,BDF종목!$B:$C,2,FALSE)&amp;F128)</f>
        <v/>
      </c>
    </row>
    <row r="129" spans="4:13" s="7" customFormat="1" ht="30" customHeight="1" thickBot="1">
      <c r="D129" s="7" t="str">
        <f t="shared" si="1"/>
        <v/>
      </c>
      <c r="E129" s="22">
        <v>121</v>
      </c>
      <c r="F129" s="39"/>
      <c r="G129" s="42"/>
      <c r="H129" s="39"/>
      <c r="I129" s="40"/>
      <c r="J129" s="23"/>
      <c r="K129" s="53">
        <f>IF(D129="",0,COUNTIF($D$9:$D328,$D129))</f>
        <v>0</v>
      </c>
      <c r="L129" s="54" t="str">
        <f>IFERROR(IF(OR($D129="",COUNTIF($D$9:$D129,$D129)&gt;1),"",INDEX($O$9:$O$16,$K129)),"")</f>
        <v/>
      </c>
      <c r="M129" s="58" t="str">
        <f>IF(OR(F129="",J129=""),"",VLOOKUP(J129,BDF종목!$B:$C,2,FALSE)&amp;F129)</f>
        <v/>
      </c>
    </row>
    <row r="130" spans="4:13" s="7" customFormat="1" ht="30" customHeight="1" thickBot="1">
      <c r="D130" s="7" t="str">
        <f t="shared" si="1"/>
        <v/>
      </c>
      <c r="E130" s="22">
        <v>122</v>
      </c>
      <c r="F130" s="39"/>
      <c r="G130" s="42"/>
      <c r="H130" s="39"/>
      <c r="I130" s="40"/>
      <c r="J130" s="23"/>
      <c r="K130" s="53">
        <f>IF(D130="",0,COUNTIF($D$9:$D329,$D130))</f>
        <v>0</v>
      </c>
      <c r="L130" s="54" t="str">
        <f>IFERROR(IF(OR($D130="",COUNTIF($D$9:$D130,$D130)&gt;1),"",INDEX($O$9:$O$16,$K130)),"")</f>
        <v/>
      </c>
      <c r="M130" s="58" t="str">
        <f>IF(OR(F130="",J130=""),"",VLOOKUP(J130,BDF종목!$B:$C,2,FALSE)&amp;F130)</f>
        <v/>
      </c>
    </row>
    <row r="131" spans="4:13" s="7" customFormat="1" ht="30" customHeight="1" thickBot="1">
      <c r="D131" s="7" t="str">
        <f t="shared" si="1"/>
        <v/>
      </c>
      <c r="E131" s="22">
        <v>123</v>
      </c>
      <c r="F131" s="39"/>
      <c r="G131" s="42"/>
      <c r="H131" s="39"/>
      <c r="I131" s="40"/>
      <c r="J131" s="23"/>
      <c r="K131" s="53">
        <f>IF(D131="",0,COUNTIF($D$9:$D330,$D131))</f>
        <v>0</v>
      </c>
      <c r="L131" s="54" t="str">
        <f>IFERROR(IF(OR($D131="",COUNTIF($D$9:$D131,$D131)&gt;1),"",INDEX($O$9:$O$16,$K131)),"")</f>
        <v/>
      </c>
      <c r="M131" s="58" t="str">
        <f>IF(OR(F131="",J131=""),"",VLOOKUP(J131,BDF종목!$B:$C,2,FALSE)&amp;F131)</f>
        <v/>
      </c>
    </row>
    <row r="132" spans="4:13" s="7" customFormat="1" ht="30" customHeight="1" thickBot="1">
      <c r="D132" s="7" t="str">
        <f t="shared" si="1"/>
        <v/>
      </c>
      <c r="E132" s="22">
        <v>124</v>
      </c>
      <c r="F132" s="39"/>
      <c r="G132" s="42"/>
      <c r="H132" s="39"/>
      <c r="I132" s="40"/>
      <c r="J132" s="23"/>
      <c r="K132" s="53">
        <f>IF(D132="",0,COUNTIF($D$9:$D331,$D132))</f>
        <v>0</v>
      </c>
      <c r="L132" s="54" t="str">
        <f>IFERROR(IF(OR($D132="",COUNTIF($D$9:$D132,$D132)&gt;1),"",INDEX($O$9:$O$16,$K132)),"")</f>
        <v/>
      </c>
      <c r="M132" s="58" t="str">
        <f>IF(OR(F132="",J132=""),"",VLOOKUP(J132,BDF종목!$B:$C,2,FALSE)&amp;F132)</f>
        <v/>
      </c>
    </row>
    <row r="133" spans="4:13" s="7" customFormat="1" ht="30" customHeight="1" thickBot="1">
      <c r="D133" s="7" t="str">
        <f t="shared" si="1"/>
        <v/>
      </c>
      <c r="E133" s="22">
        <v>125</v>
      </c>
      <c r="F133" s="39"/>
      <c r="G133" s="42"/>
      <c r="H133" s="39"/>
      <c r="I133" s="40"/>
      <c r="J133" s="23"/>
      <c r="K133" s="53">
        <f>IF(D133="",0,COUNTIF($D$9:$D332,$D133))</f>
        <v>0</v>
      </c>
      <c r="L133" s="54" t="str">
        <f>IFERROR(IF(OR($D133="",COUNTIF($D$9:$D133,$D133)&gt;1),"",INDEX($O$9:$O$16,$K133)),"")</f>
        <v/>
      </c>
      <c r="M133" s="58" t="str">
        <f>IF(OR(F133="",J133=""),"",VLOOKUP(J133,BDF종목!$B:$C,2,FALSE)&amp;F133)</f>
        <v/>
      </c>
    </row>
    <row r="134" spans="4:13" s="7" customFormat="1" ht="30" customHeight="1" thickBot="1">
      <c r="D134" s="7" t="str">
        <f t="shared" si="1"/>
        <v/>
      </c>
      <c r="E134" s="22">
        <v>126</v>
      </c>
      <c r="F134" s="39"/>
      <c r="G134" s="42"/>
      <c r="H134" s="39"/>
      <c r="I134" s="40"/>
      <c r="J134" s="23"/>
      <c r="K134" s="53">
        <f>IF(D134="",0,COUNTIF($D$9:$D333,$D134))</f>
        <v>0</v>
      </c>
      <c r="L134" s="54" t="str">
        <f>IFERROR(IF(OR($D134="",COUNTIF($D$9:$D134,$D134)&gt;1),"",INDEX($O$9:$O$16,$K134)),"")</f>
        <v/>
      </c>
      <c r="M134" s="58" t="str">
        <f>IF(OR(F134="",J134=""),"",VLOOKUP(J134,BDF종목!$B:$C,2,FALSE)&amp;F134)</f>
        <v/>
      </c>
    </row>
    <row r="135" spans="4:13" s="7" customFormat="1" ht="30" customHeight="1" thickBot="1">
      <c r="D135" s="7" t="str">
        <f t="shared" si="1"/>
        <v/>
      </c>
      <c r="E135" s="22">
        <v>127</v>
      </c>
      <c r="F135" s="39"/>
      <c r="G135" s="42"/>
      <c r="H135" s="39"/>
      <c r="I135" s="40"/>
      <c r="J135" s="23"/>
      <c r="K135" s="53">
        <f>IF(D135="",0,COUNTIF($D$9:$D334,$D135))</f>
        <v>0</v>
      </c>
      <c r="L135" s="54" t="str">
        <f>IFERROR(IF(OR($D135="",COUNTIF($D$9:$D135,$D135)&gt;1),"",INDEX($O$9:$O$16,$K135)),"")</f>
        <v/>
      </c>
      <c r="M135" s="58" t="str">
        <f>IF(OR(F135="",J135=""),"",VLOOKUP(J135,BDF종목!$B:$C,2,FALSE)&amp;F135)</f>
        <v/>
      </c>
    </row>
    <row r="136" spans="4:13" s="7" customFormat="1" ht="30" customHeight="1" thickBot="1">
      <c r="D136" s="7" t="str">
        <f t="shared" si="1"/>
        <v/>
      </c>
      <c r="E136" s="22">
        <v>128</v>
      </c>
      <c r="F136" s="39"/>
      <c r="G136" s="42"/>
      <c r="H136" s="39"/>
      <c r="I136" s="40"/>
      <c r="J136" s="23"/>
      <c r="K136" s="53">
        <f>IF(D136="",0,COUNTIF($D$9:$D335,$D136))</f>
        <v>0</v>
      </c>
      <c r="L136" s="54" t="str">
        <f>IFERROR(IF(OR($D136="",COUNTIF($D$9:$D136,$D136)&gt;1),"",INDEX($O$9:$O$16,$K136)),"")</f>
        <v/>
      </c>
      <c r="M136" s="58" t="str">
        <f>IF(OR(F136="",J136=""),"",VLOOKUP(J136,BDF종목!$B:$C,2,FALSE)&amp;F136)</f>
        <v/>
      </c>
    </row>
    <row r="137" spans="4:13" s="7" customFormat="1" ht="30" customHeight="1" thickBot="1">
      <c r="D137" s="7" t="str">
        <f t="shared" si="1"/>
        <v/>
      </c>
      <c r="E137" s="22">
        <v>129</v>
      </c>
      <c r="F137" s="39"/>
      <c r="G137" s="42"/>
      <c r="H137" s="39"/>
      <c r="I137" s="40"/>
      <c r="J137" s="23"/>
      <c r="K137" s="53">
        <f>IF(D137="",0,COUNTIF($D$9:$D336,$D137))</f>
        <v>0</v>
      </c>
      <c r="L137" s="54" t="str">
        <f>IFERROR(IF(OR($D137="",COUNTIF($D$9:$D137,$D137)&gt;1),"",INDEX($O$9:$O$16,$K137)),"")</f>
        <v/>
      </c>
      <c r="M137" s="58" t="str">
        <f>IF(OR(F137="",J137=""),"",VLOOKUP(J137,BDF종목!$B:$C,2,FALSE)&amp;F137)</f>
        <v/>
      </c>
    </row>
    <row r="138" spans="4:13" s="7" customFormat="1" ht="30" customHeight="1" thickBot="1">
      <c r="D138" s="7" t="str">
        <f t="shared" ref="D138:D201" si="2">F138&amp;G138&amp;H138</f>
        <v/>
      </c>
      <c r="E138" s="22">
        <v>130</v>
      </c>
      <c r="F138" s="39"/>
      <c r="G138" s="42"/>
      <c r="H138" s="39"/>
      <c r="I138" s="40"/>
      <c r="J138" s="23"/>
      <c r="K138" s="53">
        <f>IF(D138="",0,COUNTIF($D$9:$D337,$D138))</f>
        <v>0</v>
      </c>
      <c r="L138" s="54" t="str">
        <f>IFERROR(IF(OR($D138="",COUNTIF($D$9:$D138,$D138)&gt;1),"",INDEX($O$9:$O$16,$K138)),"")</f>
        <v/>
      </c>
      <c r="M138" s="58" t="str">
        <f>IF(OR(F138="",J138=""),"",VLOOKUP(J138,BDF종목!$B:$C,2,FALSE)&amp;F138)</f>
        <v/>
      </c>
    </row>
    <row r="139" spans="4:13" s="7" customFormat="1" ht="30" customHeight="1" thickBot="1">
      <c r="D139" s="7" t="str">
        <f t="shared" si="2"/>
        <v/>
      </c>
      <c r="E139" s="22">
        <v>131</v>
      </c>
      <c r="F139" s="39"/>
      <c r="G139" s="42"/>
      <c r="H139" s="39"/>
      <c r="I139" s="40"/>
      <c r="J139" s="23"/>
      <c r="K139" s="53">
        <f>IF(D139="",0,COUNTIF($D$9:$D338,$D139))</f>
        <v>0</v>
      </c>
      <c r="L139" s="54" t="str">
        <f>IFERROR(IF(OR($D139="",COUNTIF($D$9:$D139,$D139)&gt;1),"",INDEX($O$9:$O$16,$K139)),"")</f>
        <v/>
      </c>
      <c r="M139" s="58" t="str">
        <f>IF(OR(F139="",J139=""),"",VLOOKUP(J139,BDF종목!$B:$C,2,FALSE)&amp;F139)</f>
        <v/>
      </c>
    </row>
    <row r="140" spans="4:13" s="7" customFormat="1" ht="30" customHeight="1" thickBot="1">
      <c r="D140" s="7" t="str">
        <f t="shared" si="2"/>
        <v/>
      </c>
      <c r="E140" s="22">
        <v>132</v>
      </c>
      <c r="F140" s="39"/>
      <c r="G140" s="42"/>
      <c r="H140" s="39"/>
      <c r="I140" s="40"/>
      <c r="J140" s="23"/>
      <c r="K140" s="53">
        <f>IF(D140="",0,COUNTIF($D$9:$D339,$D140))</f>
        <v>0</v>
      </c>
      <c r="L140" s="54" t="str">
        <f>IFERROR(IF(OR($D140="",COUNTIF($D$9:$D140,$D140)&gt;1),"",INDEX($O$9:$O$16,$K140)),"")</f>
        <v/>
      </c>
      <c r="M140" s="58" t="str">
        <f>IF(OR(F140="",J140=""),"",VLOOKUP(J140,BDF종목!$B:$C,2,FALSE)&amp;F140)</f>
        <v/>
      </c>
    </row>
    <row r="141" spans="4:13" s="7" customFormat="1" ht="30" customHeight="1" thickBot="1">
      <c r="D141" s="7" t="str">
        <f t="shared" si="2"/>
        <v/>
      </c>
      <c r="E141" s="22">
        <v>133</v>
      </c>
      <c r="F141" s="39"/>
      <c r="G141" s="42"/>
      <c r="H141" s="39"/>
      <c r="I141" s="40"/>
      <c r="J141" s="23"/>
      <c r="K141" s="53">
        <f>IF(D141="",0,COUNTIF($D$9:$D340,$D141))</f>
        <v>0</v>
      </c>
      <c r="L141" s="54" t="str">
        <f>IFERROR(IF(OR($D141="",COUNTIF($D$9:$D141,$D141)&gt;1),"",INDEX($O$9:$O$16,$K141)),"")</f>
        <v/>
      </c>
      <c r="M141" s="58" t="str">
        <f>IF(OR(F141="",J141=""),"",VLOOKUP(J141,BDF종목!$B:$C,2,FALSE)&amp;F141)</f>
        <v/>
      </c>
    </row>
    <row r="142" spans="4:13" s="7" customFormat="1" ht="30" customHeight="1" thickBot="1">
      <c r="D142" s="7" t="str">
        <f t="shared" si="2"/>
        <v/>
      </c>
      <c r="E142" s="22">
        <v>134</v>
      </c>
      <c r="F142" s="39"/>
      <c r="G142" s="42"/>
      <c r="H142" s="39"/>
      <c r="I142" s="40"/>
      <c r="J142" s="23"/>
      <c r="K142" s="53">
        <f>IF(D142="",0,COUNTIF($D$9:$D341,$D142))</f>
        <v>0</v>
      </c>
      <c r="L142" s="54" t="str">
        <f>IFERROR(IF(OR($D142="",COUNTIF($D$9:$D142,$D142)&gt;1),"",INDEX($O$9:$O$16,$K142)),"")</f>
        <v/>
      </c>
      <c r="M142" s="58" t="str">
        <f>IF(OR(F142="",J142=""),"",VLOOKUP(J142,BDF종목!$B:$C,2,FALSE)&amp;F142)</f>
        <v/>
      </c>
    </row>
    <row r="143" spans="4:13" s="7" customFormat="1" ht="30" customHeight="1" thickBot="1">
      <c r="D143" s="7" t="str">
        <f t="shared" si="2"/>
        <v/>
      </c>
      <c r="E143" s="22">
        <v>135</v>
      </c>
      <c r="F143" s="39"/>
      <c r="G143" s="42"/>
      <c r="H143" s="39"/>
      <c r="I143" s="40"/>
      <c r="J143" s="23"/>
      <c r="K143" s="53">
        <f>IF(D143="",0,COUNTIF($D$9:$D342,$D143))</f>
        <v>0</v>
      </c>
      <c r="L143" s="54" t="str">
        <f>IFERROR(IF(OR($D143="",COUNTIF($D$9:$D143,$D143)&gt;1),"",INDEX($O$9:$O$16,$K143)),"")</f>
        <v/>
      </c>
      <c r="M143" s="58" t="str">
        <f>IF(OR(F143="",J143=""),"",VLOOKUP(J143,BDF종목!$B:$C,2,FALSE)&amp;F143)</f>
        <v/>
      </c>
    </row>
    <row r="144" spans="4:13" s="7" customFormat="1" ht="30" customHeight="1" thickBot="1">
      <c r="D144" s="7" t="str">
        <f t="shared" si="2"/>
        <v/>
      </c>
      <c r="E144" s="22">
        <v>136</v>
      </c>
      <c r="F144" s="39"/>
      <c r="G144" s="42"/>
      <c r="H144" s="39"/>
      <c r="I144" s="40"/>
      <c r="J144" s="23"/>
      <c r="K144" s="53">
        <f>IF(D144="",0,COUNTIF($D$9:$D343,$D144))</f>
        <v>0</v>
      </c>
      <c r="L144" s="54" t="str">
        <f>IFERROR(IF(OR($D144="",COUNTIF($D$9:$D144,$D144)&gt;1),"",INDEX($O$9:$O$16,$K144)),"")</f>
        <v/>
      </c>
      <c r="M144" s="58" t="str">
        <f>IF(OR(F144="",J144=""),"",VLOOKUP(J144,BDF종목!$B:$C,2,FALSE)&amp;F144)</f>
        <v/>
      </c>
    </row>
    <row r="145" spans="4:13" s="7" customFormat="1" ht="30" customHeight="1" thickBot="1">
      <c r="D145" s="7" t="str">
        <f t="shared" si="2"/>
        <v/>
      </c>
      <c r="E145" s="22">
        <v>137</v>
      </c>
      <c r="F145" s="39"/>
      <c r="G145" s="42"/>
      <c r="H145" s="39"/>
      <c r="I145" s="40"/>
      <c r="J145" s="23"/>
      <c r="K145" s="53">
        <f>IF(D145="",0,COUNTIF($D$9:$D344,$D145))</f>
        <v>0</v>
      </c>
      <c r="L145" s="54" t="str">
        <f>IFERROR(IF(OR($D145="",COUNTIF($D$9:$D145,$D145)&gt;1),"",INDEX($O$9:$O$16,$K145)),"")</f>
        <v/>
      </c>
      <c r="M145" s="58" t="str">
        <f>IF(OR(F145="",J145=""),"",VLOOKUP(J145,BDF종목!$B:$C,2,FALSE)&amp;F145)</f>
        <v/>
      </c>
    </row>
    <row r="146" spans="4:13" s="7" customFormat="1" ht="30" customHeight="1" thickBot="1">
      <c r="D146" s="7" t="str">
        <f t="shared" si="2"/>
        <v/>
      </c>
      <c r="E146" s="22">
        <v>138</v>
      </c>
      <c r="F146" s="39"/>
      <c r="G146" s="42"/>
      <c r="H146" s="39"/>
      <c r="I146" s="40"/>
      <c r="J146" s="23"/>
      <c r="K146" s="53">
        <f>IF(D146="",0,COUNTIF($D$9:$D345,$D146))</f>
        <v>0</v>
      </c>
      <c r="L146" s="54" t="str">
        <f>IFERROR(IF(OR($D146="",COUNTIF($D$9:$D146,$D146)&gt;1),"",INDEX($O$9:$O$16,$K146)),"")</f>
        <v/>
      </c>
      <c r="M146" s="58" t="str">
        <f>IF(OR(F146="",J146=""),"",VLOOKUP(J146,BDF종목!$B:$C,2,FALSE)&amp;F146)</f>
        <v/>
      </c>
    </row>
    <row r="147" spans="4:13" s="7" customFormat="1" ht="30" customHeight="1" thickBot="1">
      <c r="D147" s="7" t="str">
        <f t="shared" si="2"/>
        <v/>
      </c>
      <c r="E147" s="22">
        <v>139</v>
      </c>
      <c r="F147" s="39"/>
      <c r="G147" s="42"/>
      <c r="H147" s="39"/>
      <c r="I147" s="40"/>
      <c r="J147" s="23"/>
      <c r="K147" s="53">
        <f>IF(D147="",0,COUNTIF($D$9:$D346,$D147))</f>
        <v>0</v>
      </c>
      <c r="L147" s="54" t="str">
        <f>IFERROR(IF(OR($D147="",COUNTIF($D$9:$D147,$D147)&gt;1),"",INDEX($O$9:$O$16,$K147)),"")</f>
        <v/>
      </c>
      <c r="M147" s="58" t="str">
        <f>IF(OR(F147="",J147=""),"",VLOOKUP(J147,BDF종목!$B:$C,2,FALSE)&amp;F147)</f>
        <v/>
      </c>
    </row>
    <row r="148" spans="4:13" s="7" customFormat="1" ht="30" customHeight="1" thickBot="1">
      <c r="D148" s="7" t="str">
        <f t="shared" si="2"/>
        <v/>
      </c>
      <c r="E148" s="22">
        <v>140</v>
      </c>
      <c r="F148" s="39"/>
      <c r="G148" s="42"/>
      <c r="H148" s="39"/>
      <c r="I148" s="40"/>
      <c r="J148" s="23"/>
      <c r="K148" s="53">
        <f>IF(D148="",0,COUNTIF($D$9:$D347,$D148))</f>
        <v>0</v>
      </c>
      <c r="L148" s="54" t="str">
        <f>IFERROR(IF(OR($D148="",COUNTIF($D$9:$D148,$D148)&gt;1),"",INDEX($O$9:$O$16,$K148)),"")</f>
        <v/>
      </c>
      <c r="M148" s="58" t="str">
        <f>IF(OR(F148="",J148=""),"",VLOOKUP(J148,BDF종목!$B:$C,2,FALSE)&amp;F148)</f>
        <v/>
      </c>
    </row>
    <row r="149" spans="4:13" s="7" customFormat="1" ht="30" customHeight="1" thickBot="1">
      <c r="D149" s="7" t="str">
        <f t="shared" si="2"/>
        <v/>
      </c>
      <c r="E149" s="22">
        <v>141</v>
      </c>
      <c r="F149" s="39"/>
      <c r="G149" s="42"/>
      <c r="H149" s="39"/>
      <c r="I149" s="40"/>
      <c r="J149" s="23"/>
      <c r="K149" s="53">
        <f>IF(D149="",0,COUNTIF($D$9:$D348,$D149))</f>
        <v>0</v>
      </c>
      <c r="L149" s="54" t="str">
        <f>IFERROR(IF(OR($D149="",COUNTIF($D$9:$D149,$D149)&gt;1),"",INDEX($O$9:$O$16,$K149)),"")</f>
        <v/>
      </c>
      <c r="M149" s="58" t="str">
        <f>IF(OR(F149="",J149=""),"",VLOOKUP(J149,BDF종목!$B:$C,2,FALSE)&amp;F149)</f>
        <v/>
      </c>
    </row>
    <row r="150" spans="4:13" s="7" customFormat="1" ht="30" customHeight="1" thickBot="1">
      <c r="D150" s="7" t="str">
        <f t="shared" si="2"/>
        <v/>
      </c>
      <c r="E150" s="22">
        <v>142</v>
      </c>
      <c r="F150" s="39"/>
      <c r="G150" s="42"/>
      <c r="H150" s="39"/>
      <c r="I150" s="40"/>
      <c r="J150" s="23"/>
      <c r="K150" s="53">
        <f>IF(D150="",0,COUNTIF($D$9:$D349,$D150))</f>
        <v>0</v>
      </c>
      <c r="L150" s="54" t="str">
        <f>IFERROR(IF(OR($D150="",COUNTIF($D$9:$D150,$D150)&gt;1),"",INDEX($O$9:$O$16,$K150)),"")</f>
        <v/>
      </c>
      <c r="M150" s="58" t="str">
        <f>IF(OR(F150="",J150=""),"",VLOOKUP(J150,BDF종목!$B:$C,2,FALSE)&amp;F150)</f>
        <v/>
      </c>
    </row>
    <row r="151" spans="4:13" s="7" customFormat="1" ht="30" customHeight="1" thickBot="1">
      <c r="D151" s="7" t="str">
        <f t="shared" si="2"/>
        <v/>
      </c>
      <c r="E151" s="22">
        <v>143</v>
      </c>
      <c r="F151" s="39"/>
      <c r="G151" s="42"/>
      <c r="H151" s="39"/>
      <c r="I151" s="40"/>
      <c r="J151" s="23"/>
      <c r="K151" s="53">
        <f>IF(D151="",0,COUNTIF($D$9:$D350,$D151))</f>
        <v>0</v>
      </c>
      <c r="L151" s="54" t="str">
        <f>IFERROR(IF(OR($D151="",COUNTIF($D$9:$D151,$D151)&gt;1),"",INDEX($O$9:$O$16,$K151)),"")</f>
        <v/>
      </c>
      <c r="M151" s="58" t="str">
        <f>IF(OR(F151="",J151=""),"",VLOOKUP(J151,BDF종목!$B:$C,2,FALSE)&amp;F151)</f>
        <v/>
      </c>
    </row>
    <row r="152" spans="4:13" s="7" customFormat="1" ht="30" customHeight="1" thickBot="1">
      <c r="D152" s="7" t="str">
        <f t="shared" si="2"/>
        <v/>
      </c>
      <c r="E152" s="22">
        <v>144</v>
      </c>
      <c r="F152" s="39"/>
      <c r="G152" s="42"/>
      <c r="H152" s="39"/>
      <c r="I152" s="40"/>
      <c r="J152" s="23"/>
      <c r="K152" s="53">
        <f>IF(D152="",0,COUNTIF($D$9:$D351,$D152))</f>
        <v>0</v>
      </c>
      <c r="L152" s="54" t="str">
        <f>IFERROR(IF(OR($D152="",COUNTIF($D$9:$D152,$D152)&gt;1),"",INDEX($O$9:$O$16,$K152)),"")</f>
        <v/>
      </c>
      <c r="M152" s="58" t="str">
        <f>IF(OR(F152="",J152=""),"",VLOOKUP(J152,BDF종목!$B:$C,2,FALSE)&amp;F152)</f>
        <v/>
      </c>
    </row>
    <row r="153" spans="4:13" s="7" customFormat="1" ht="30" customHeight="1" thickBot="1">
      <c r="D153" s="7" t="str">
        <f t="shared" si="2"/>
        <v/>
      </c>
      <c r="E153" s="22">
        <v>145</v>
      </c>
      <c r="F153" s="39"/>
      <c r="G153" s="42"/>
      <c r="H153" s="39"/>
      <c r="I153" s="40"/>
      <c r="J153" s="23"/>
      <c r="K153" s="53">
        <f>IF(D153="",0,COUNTIF($D$9:$D352,$D153))</f>
        <v>0</v>
      </c>
      <c r="L153" s="54" t="str">
        <f>IFERROR(IF(OR($D153="",COUNTIF($D$9:$D153,$D153)&gt;1),"",INDEX($O$9:$O$16,$K153)),"")</f>
        <v/>
      </c>
      <c r="M153" s="58" t="str">
        <f>IF(OR(F153="",J153=""),"",VLOOKUP(J153,BDF종목!$B:$C,2,FALSE)&amp;F153)</f>
        <v/>
      </c>
    </row>
    <row r="154" spans="4:13" s="7" customFormat="1" ht="30" customHeight="1" thickBot="1">
      <c r="D154" s="7" t="str">
        <f t="shared" si="2"/>
        <v/>
      </c>
      <c r="E154" s="22">
        <v>146</v>
      </c>
      <c r="F154" s="39"/>
      <c r="G154" s="42"/>
      <c r="H154" s="39"/>
      <c r="I154" s="40"/>
      <c r="J154" s="23"/>
      <c r="K154" s="53">
        <f>IF(D154="",0,COUNTIF($D$9:$D353,$D154))</f>
        <v>0</v>
      </c>
      <c r="L154" s="54" t="str">
        <f>IFERROR(IF(OR($D154="",COUNTIF($D$9:$D154,$D154)&gt;1),"",INDEX($O$9:$O$16,$K154)),"")</f>
        <v/>
      </c>
      <c r="M154" s="58" t="str">
        <f>IF(OR(F154="",J154=""),"",VLOOKUP(J154,BDF종목!$B:$C,2,FALSE)&amp;F154)</f>
        <v/>
      </c>
    </row>
    <row r="155" spans="4:13" s="7" customFormat="1" ht="30" customHeight="1" thickBot="1">
      <c r="D155" s="7" t="str">
        <f t="shared" si="2"/>
        <v/>
      </c>
      <c r="E155" s="22">
        <v>147</v>
      </c>
      <c r="F155" s="39"/>
      <c r="G155" s="42"/>
      <c r="H155" s="39"/>
      <c r="I155" s="40"/>
      <c r="J155" s="23"/>
      <c r="K155" s="53">
        <f>IF(D155="",0,COUNTIF($D$9:$D354,$D155))</f>
        <v>0</v>
      </c>
      <c r="L155" s="54" t="str">
        <f>IFERROR(IF(OR($D155="",COUNTIF($D$9:$D155,$D155)&gt;1),"",INDEX($O$9:$O$16,$K155)),"")</f>
        <v/>
      </c>
      <c r="M155" s="58" t="str">
        <f>IF(OR(F155="",J155=""),"",VLOOKUP(J155,BDF종목!$B:$C,2,FALSE)&amp;F155)</f>
        <v/>
      </c>
    </row>
    <row r="156" spans="4:13" s="7" customFormat="1" ht="30" customHeight="1" thickBot="1">
      <c r="D156" s="7" t="str">
        <f t="shared" si="2"/>
        <v/>
      </c>
      <c r="E156" s="22">
        <v>148</v>
      </c>
      <c r="F156" s="39"/>
      <c r="G156" s="42"/>
      <c r="H156" s="39"/>
      <c r="I156" s="40"/>
      <c r="J156" s="23"/>
      <c r="K156" s="53">
        <f>IF(D156="",0,COUNTIF($D$9:$D355,$D156))</f>
        <v>0</v>
      </c>
      <c r="L156" s="54" t="str">
        <f>IFERROR(IF(OR($D156="",COUNTIF($D$9:$D156,$D156)&gt;1),"",INDEX($O$9:$O$16,$K156)),"")</f>
        <v/>
      </c>
      <c r="M156" s="58" t="str">
        <f>IF(OR(F156="",J156=""),"",VLOOKUP(J156,BDF종목!$B:$C,2,FALSE)&amp;F156)</f>
        <v/>
      </c>
    </row>
    <row r="157" spans="4:13" s="7" customFormat="1" ht="30" customHeight="1" thickBot="1">
      <c r="D157" s="7" t="str">
        <f t="shared" si="2"/>
        <v/>
      </c>
      <c r="E157" s="22">
        <v>149</v>
      </c>
      <c r="F157" s="39"/>
      <c r="G157" s="42"/>
      <c r="H157" s="39"/>
      <c r="I157" s="40"/>
      <c r="J157" s="23"/>
      <c r="K157" s="53">
        <f>IF(D157="",0,COUNTIF($D$9:$D356,$D157))</f>
        <v>0</v>
      </c>
      <c r="L157" s="54" t="str">
        <f>IFERROR(IF(OR($D157="",COUNTIF($D$9:$D157,$D157)&gt;1),"",INDEX($O$9:$O$16,$K157)),"")</f>
        <v/>
      </c>
      <c r="M157" s="58" t="str">
        <f>IF(OR(F157="",J157=""),"",VLOOKUP(J157,BDF종목!$B:$C,2,FALSE)&amp;F157)</f>
        <v/>
      </c>
    </row>
    <row r="158" spans="4:13" s="7" customFormat="1" ht="30" customHeight="1" thickBot="1">
      <c r="D158" s="7" t="str">
        <f t="shared" si="2"/>
        <v/>
      </c>
      <c r="E158" s="22">
        <v>150</v>
      </c>
      <c r="F158" s="39"/>
      <c r="G158" s="42"/>
      <c r="H158" s="39"/>
      <c r="I158" s="40"/>
      <c r="J158" s="23"/>
      <c r="K158" s="53">
        <f>IF(D158="",0,COUNTIF($D$9:$D357,$D158))</f>
        <v>0</v>
      </c>
      <c r="L158" s="54" t="str">
        <f>IFERROR(IF(OR($D158="",COUNTIF($D$9:$D158,$D158)&gt;1),"",INDEX($O$9:$O$16,$K158)),"")</f>
        <v/>
      </c>
      <c r="M158" s="58" t="str">
        <f>IF(OR(F158="",J158=""),"",VLOOKUP(J158,BDF종목!$B:$C,2,FALSE)&amp;F158)</f>
        <v/>
      </c>
    </row>
    <row r="159" spans="4:13" s="7" customFormat="1" ht="30" customHeight="1" thickBot="1">
      <c r="D159" s="7" t="str">
        <f t="shared" si="2"/>
        <v/>
      </c>
      <c r="E159" s="22">
        <v>151</v>
      </c>
      <c r="F159" s="39"/>
      <c r="G159" s="42"/>
      <c r="H159" s="39"/>
      <c r="I159" s="40"/>
      <c r="J159" s="23"/>
      <c r="K159" s="53">
        <f>IF(D159="",0,COUNTIF($D$9:$D358,$D159))</f>
        <v>0</v>
      </c>
      <c r="L159" s="54" t="str">
        <f>IFERROR(IF(OR($D159="",COUNTIF($D$9:$D159,$D159)&gt;1),"",INDEX($O$9:$O$16,$K159)),"")</f>
        <v/>
      </c>
      <c r="M159" s="58" t="str">
        <f>IF(OR(F159="",J159=""),"",VLOOKUP(J159,BDF종목!$B:$C,2,FALSE)&amp;F159)</f>
        <v/>
      </c>
    </row>
    <row r="160" spans="4:13" s="7" customFormat="1" ht="30" customHeight="1" thickBot="1">
      <c r="D160" s="7" t="str">
        <f t="shared" si="2"/>
        <v/>
      </c>
      <c r="E160" s="22">
        <v>152</v>
      </c>
      <c r="F160" s="39"/>
      <c r="G160" s="42"/>
      <c r="H160" s="39"/>
      <c r="I160" s="40"/>
      <c r="J160" s="23"/>
      <c r="K160" s="53">
        <f>IF(D160="",0,COUNTIF($D$9:$D359,$D160))</f>
        <v>0</v>
      </c>
      <c r="L160" s="54" t="str">
        <f>IFERROR(IF(OR($D160="",COUNTIF($D$9:$D160,$D160)&gt;1),"",INDEX($O$9:$O$16,$K160)),"")</f>
        <v/>
      </c>
      <c r="M160" s="58" t="str">
        <f>IF(OR(F160="",J160=""),"",VLOOKUP(J160,BDF종목!$B:$C,2,FALSE)&amp;F160)</f>
        <v/>
      </c>
    </row>
    <row r="161" spans="4:13" s="7" customFormat="1" ht="30" customHeight="1" thickBot="1">
      <c r="D161" s="7" t="str">
        <f t="shared" si="2"/>
        <v/>
      </c>
      <c r="E161" s="22">
        <v>153</v>
      </c>
      <c r="F161" s="39"/>
      <c r="G161" s="42"/>
      <c r="H161" s="39"/>
      <c r="I161" s="40"/>
      <c r="J161" s="23"/>
      <c r="K161" s="53">
        <f>IF(D161="",0,COUNTIF($D$9:$D360,$D161))</f>
        <v>0</v>
      </c>
      <c r="L161" s="54" t="str">
        <f>IFERROR(IF(OR($D161="",COUNTIF($D$9:$D161,$D161)&gt;1),"",INDEX($O$9:$O$16,$K161)),"")</f>
        <v/>
      </c>
      <c r="M161" s="58" t="str">
        <f>IF(OR(F161="",J161=""),"",VLOOKUP(J161,BDF종목!$B:$C,2,FALSE)&amp;F161)</f>
        <v/>
      </c>
    </row>
    <row r="162" spans="4:13" s="7" customFormat="1" ht="30" customHeight="1" thickBot="1">
      <c r="D162" s="7" t="str">
        <f t="shared" si="2"/>
        <v/>
      </c>
      <c r="E162" s="22">
        <v>154</v>
      </c>
      <c r="F162" s="39"/>
      <c r="G162" s="42"/>
      <c r="H162" s="39"/>
      <c r="I162" s="40"/>
      <c r="J162" s="23"/>
      <c r="K162" s="53">
        <f>IF(D162="",0,COUNTIF($D$9:$D361,$D162))</f>
        <v>0</v>
      </c>
      <c r="L162" s="54" t="str">
        <f>IFERROR(IF(OR($D162="",COUNTIF($D$9:$D162,$D162)&gt;1),"",INDEX($O$9:$O$16,$K162)),"")</f>
        <v/>
      </c>
      <c r="M162" s="58" t="str">
        <f>IF(OR(F162="",J162=""),"",VLOOKUP(J162,BDF종목!$B:$C,2,FALSE)&amp;F162)</f>
        <v/>
      </c>
    </row>
    <row r="163" spans="4:13" s="7" customFormat="1" ht="30" customHeight="1" thickBot="1">
      <c r="D163" s="7" t="str">
        <f t="shared" si="2"/>
        <v/>
      </c>
      <c r="E163" s="22">
        <v>155</v>
      </c>
      <c r="F163" s="39"/>
      <c r="G163" s="42"/>
      <c r="H163" s="39"/>
      <c r="I163" s="40"/>
      <c r="J163" s="23"/>
      <c r="K163" s="53">
        <f>IF(D163="",0,COUNTIF($D$9:$D362,$D163))</f>
        <v>0</v>
      </c>
      <c r="L163" s="54" t="str">
        <f>IFERROR(IF(OR($D163="",COUNTIF($D$9:$D163,$D163)&gt;1),"",INDEX($O$9:$O$16,$K163)),"")</f>
        <v/>
      </c>
      <c r="M163" s="58" t="str">
        <f>IF(OR(F163="",J163=""),"",VLOOKUP(J163,BDF종목!$B:$C,2,FALSE)&amp;F163)</f>
        <v/>
      </c>
    </row>
    <row r="164" spans="4:13" s="7" customFormat="1" ht="30" customHeight="1" thickBot="1">
      <c r="D164" s="7" t="str">
        <f t="shared" si="2"/>
        <v/>
      </c>
      <c r="E164" s="22">
        <v>156</v>
      </c>
      <c r="F164" s="39"/>
      <c r="G164" s="42"/>
      <c r="H164" s="39"/>
      <c r="I164" s="40"/>
      <c r="J164" s="23"/>
      <c r="K164" s="53">
        <f>IF(D164="",0,COUNTIF($D$9:$D363,$D164))</f>
        <v>0</v>
      </c>
      <c r="L164" s="54" t="str">
        <f>IFERROR(IF(OR($D164="",COUNTIF($D$9:$D164,$D164)&gt;1),"",INDEX($O$9:$O$16,$K164)),"")</f>
        <v/>
      </c>
      <c r="M164" s="58" t="str">
        <f>IF(OR(F164="",J164=""),"",VLOOKUP(J164,BDF종목!$B:$C,2,FALSE)&amp;F164)</f>
        <v/>
      </c>
    </row>
    <row r="165" spans="4:13" s="7" customFormat="1" ht="30" customHeight="1" thickBot="1">
      <c r="D165" s="7" t="str">
        <f t="shared" si="2"/>
        <v/>
      </c>
      <c r="E165" s="22">
        <v>157</v>
      </c>
      <c r="F165" s="39"/>
      <c r="G165" s="42"/>
      <c r="H165" s="39"/>
      <c r="I165" s="40"/>
      <c r="J165" s="23"/>
      <c r="K165" s="53">
        <f>IF(D165="",0,COUNTIF($D$9:$D364,$D165))</f>
        <v>0</v>
      </c>
      <c r="L165" s="54" t="str">
        <f>IFERROR(IF(OR($D165="",COUNTIF($D$9:$D165,$D165)&gt;1),"",INDEX($O$9:$O$16,$K165)),"")</f>
        <v/>
      </c>
      <c r="M165" s="58" t="str">
        <f>IF(OR(F165="",J165=""),"",VLOOKUP(J165,BDF종목!$B:$C,2,FALSE)&amp;F165)</f>
        <v/>
      </c>
    </row>
    <row r="166" spans="4:13" s="7" customFormat="1" ht="30" customHeight="1" thickBot="1">
      <c r="D166" s="7" t="str">
        <f t="shared" si="2"/>
        <v/>
      </c>
      <c r="E166" s="22">
        <v>158</v>
      </c>
      <c r="F166" s="39"/>
      <c r="G166" s="42"/>
      <c r="H166" s="39"/>
      <c r="I166" s="40"/>
      <c r="J166" s="23"/>
      <c r="K166" s="53">
        <f>IF(D166="",0,COUNTIF($D$9:$D365,$D166))</f>
        <v>0</v>
      </c>
      <c r="L166" s="54" t="str">
        <f>IFERROR(IF(OR($D166="",COUNTIF($D$9:$D166,$D166)&gt;1),"",INDEX($O$9:$O$16,$K166)),"")</f>
        <v/>
      </c>
      <c r="M166" s="58" t="str">
        <f>IF(OR(F166="",J166=""),"",VLOOKUP(J166,BDF종목!$B:$C,2,FALSE)&amp;F166)</f>
        <v/>
      </c>
    </row>
    <row r="167" spans="4:13" s="7" customFormat="1" ht="30" customHeight="1" thickBot="1">
      <c r="D167" s="7" t="str">
        <f t="shared" si="2"/>
        <v/>
      </c>
      <c r="E167" s="22">
        <v>159</v>
      </c>
      <c r="F167" s="39"/>
      <c r="G167" s="42"/>
      <c r="H167" s="39"/>
      <c r="I167" s="40"/>
      <c r="J167" s="23"/>
      <c r="K167" s="53">
        <f>IF(D167="",0,COUNTIF($D$9:$D366,$D167))</f>
        <v>0</v>
      </c>
      <c r="L167" s="54" t="str">
        <f>IFERROR(IF(OR($D167="",COUNTIF($D$9:$D167,$D167)&gt;1),"",INDEX($O$9:$O$16,$K167)),"")</f>
        <v/>
      </c>
      <c r="M167" s="58" t="str">
        <f>IF(OR(F167="",J167=""),"",VLOOKUP(J167,BDF종목!$B:$C,2,FALSE)&amp;F167)</f>
        <v/>
      </c>
    </row>
    <row r="168" spans="4:13" s="7" customFormat="1" ht="30" customHeight="1" thickBot="1">
      <c r="D168" s="7" t="str">
        <f t="shared" si="2"/>
        <v/>
      </c>
      <c r="E168" s="22">
        <v>160</v>
      </c>
      <c r="F168" s="39"/>
      <c r="G168" s="42"/>
      <c r="H168" s="39"/>
      <c r="I168" s="40"/>
      <c r="J168" s="23"/>
      <c r="K168" s="53">
        <f>IF(D168="",0,COUNTIF($D$9:$D367,$D168))</f>
        <v>0</v>
      </c>
      <c r="L168" s="54" t="str">
        <f>IFERROR(IF(OR($D168="",COUNTIF($D$9:$D168,$D168)&gt;1),"",INDEX($O$9:$O$16,$K168)),"")</f>
        <v/>
      </c>
      <c r="M168" s="58" t="str">
        <f>IF(OR(F168="",J168=""),"",VLOOKUP(J168,BDF종목!$B:$C,2,FALSE)&amp;F168)</f>
        <v/>
      </c>
    </row>
    <row r="169" spans="4:13" s="7" customFormat="1" ht="30" customHeight="1" thickBot="1">
      <c r="D169" s="7" t="str">
        <f t="shared" si="2"/>
        <v/>
      </c>
      <c r="E169" s="22">
        <v>161</v>
      </c>
      <c r="F169" s="39"/>
      <c r="G169" s="42"/>
      <c r="H169" s="39"/>
      <c r="I169" s="40"/>
      <c r="J169" s="23"/>
      <c r="K169" s="53">
        <f>IF(D169="",0,COUNTIF($D$9:$D368,$D169))</f>
        <v>0</v>
      </c>
      <c r="L169" s="54" t="str">
        <f>IFERROR(IF(OR($D169="",COUNTIF($D$9:$D169,$D169)&gt;1),"",INDEX($O$9:$O$16,$K169)),"")</f>
        <v/>
      </c>
      <c r="M169" s="58" t="str">
        <f>IF(OR(F169="",J169=""),"",VLOOKUP(J169,BDF종목!$B:$C,2,FALSE)&amp;F169)</f>
        <v/>
      </c>
    </row>
    <row r="170" spans="4:13" s="7" customFormat="1" ht="30" customHeight="1" thickBot="1">
      <c r="D170" s="7" t="str">
        <f t="shared" si="2"/>
        <v/>
      </c>
      <c r="E170" s="22">
        <v>162</v>
      </c>
      <c r="F170" s="39"/>
      <c r="G170" s="42"/>
      <c r="H170" s="39"/>
      <c r="I170" s="40"/>
      <c r="J170" s="23"/>
      <c r="K170" s="53">
        <f>IF(D170="",0,COUNTIF($D$9:$D369,$D170))</f>
        <v>0</v>
      </c>
      <c r="L170" s="54" t="str">
        <f>IFERROR(IF(OR($D170="",COUNTIF($D$9:$D170,$D170)&gt;1),"",INDEX($O$9:$O$16,$K170)),"")</f>
        <v/>
      </c>
      <c r="M170" s="58" t="str">
        <f>IF(OR(F170="",J170=""),"",VLOOKUP(J170,BDF종목!$B:$C,2,FALSE)&amp;F170)</f>
        <v/>
      </c>
    </row>
    <row r="171" spans="4:13" s="7" customFormat="1" ht="30" customHeight="1" thickBot="1">
      <c r="D171" s="7" t="str">
        <f t="shared" si="2"/>
        <v/>
      </c>
      <c r="E171" s="22">
        <v>163</v>
      </c>
      <c r="F171" s="39"/>
      <c r="G171" s="42"/>
      <c r="H171" s="39"/>
      <c r="I171" s="40"/>
      <c r="J171" s="23"/>
      <c r="K171" s="53">
        <f>IF(D171="",0,COUNTIF($D$9:$D370,$D171))</f>
        <v>0</v>
      </c>
      <c r="L171" s="54" t="str">
        <f>IFERROR(IF(OR($D171="",COUNTIF($D$9:$D171,$D171)&gt;1),"",INDEX($O$9:$O$16,$K171)),"")</f>
        <v/>
      </c>
      <c r="M171" s="58" t="str">
        <f>IF(OR(F171="",J171=""),"",VLOOKUP(J171,BDF종목!$B:$C,2,FALSE)&amp;F171)</f>
        <v/>
      </c>
    </row>
    <row r="172" spans="4:13" s="7" customFormat="1" ht="30" customHeight="1" thickBot="1">
      <c r="D172" s="7" t="str">
        <f t="shared" si="2"/>
        <v/>
      </c>
      <c r="E172" s="22">
        <v>164</v>
      </c>
      <c r="F172" s="39"/>
      <c r="G172" s="42"/>
      <c r="H172" s="39"/>
      <c r="I172" s="40"/>
      <c r="J172" s="23"/>
      <c r="K172" s="53">
        <f>IF(D172="",0,COUNTIF($D$9:$D371,$D172))</f>
        <v>0</v>
      </c>
      <c r="L172" s="54" t="str">
        <f>IFERROR(IF(OR($D172="",COUNTIF($D$9:$D172,$D172)&gt;1),"",INDEX($O$9:$O$16,$K172)),"")</f>
        <v/>
      </c>
      <c r="M172" s="58" t="str">
        <f>IF(OR(F172="",J172=""),"",VLOOKUP(J172,BDF종목!$B:$C,2,FALSE)&amp;F172)</f>
        <v/>
      </c>
    </row>
    <row r="173" spans="4:13" s="7" customFormat="1" ht="30" customHeight="1" thickBot="1">
      <c r="D173" s="7" t="str">
        <f t="shared" si="2"/>
        <v/>
      </c>
      <c r="E173" s="22">
        <v>165</v>
      </c>
      <c r="F173" s="39"/>
      <c r="G173" s="42"/>
      <c r="H173" s="39"/>
      <c r="I173" s="40"/>
      <c r="J173" s="23"/>
      <c r="K173" s="53">
        <f>IF(D173="",0,COUNTIF($D$9:$D372,$D173))</f>
        <v>0</v>
      </c>
      <c r="L173" s="54" t="str">
        <f>IFERROR(IF(OR($D173="",COUNTIF($D$9:$D173,$D173)&gt;1),"",INDEX($O$9:$O$16,$K173)),"")</f>
        <v/>
      </c>
      <c r="M173" s="58" t="str">
        <f>IF(OR(F173="",J173=""),"",VLOOKUP(J173,BDF종목!$B:$C,2,FALSE)&amp;F173)</f>
        <v/>
      </c>
    </row>
    <row r="174" spans="4:13" s="7" customFormat="1" ht="30" customHeight="1" thickBot="1">
      <c r="D174" s="7" t="str">
        <f t="shared" si="2"/>
        <v/>
      </c>
      <c r="E174" s="22">
        <v>166</v>
      </c>
      <c r="F174" s="39"/>
      <c r="G174" s="42"/>
      <c r="H174" s="39"/>
      <c r="I174" s="40"/>
      <c r="J174" s="23"/>
      <c r="K174" s="53">
        <f>IF(D174="",0,COUNTIF($D$9:$D373,$D174))</f>
        <v>0</v>
      </c>
      <c r="L174" s="54" t="str">
        <f>IFERROR(IF(OR($D174="",COUNTIF($D$9:$D174,$D174)&gt;1),"",INDEX($O$9:$O$16,$K174)),"")</f>
        <v/>
      </c>
      <c r="M174" s="58" t="str">
        <f>IF(OR(F174="",J174=""),"",VLOOKUP(J174,BDF종목!$B:$C,2,FALSE)&amp;F174)</f>
        <v/>
      </c>
    </row>
    <row r="175" spans="4:13" s="7" customFormat="1" ht="30" customHeight="1" thickBot="1">
      <c r="D175" s="7" t="str">
        <f t="shared" si="2"/>
        <v/>
      </c>
      <c r="E175" s="22">
        <v>167</v>
      </c>
      <c r="F175" s="39"/>
      <c r="G175" s="42"/>
      <c r="H175" s="39"/>
      <c r="I175" s="40"/>
      <c r="J175" s="23"/>
      <c r="K175" s="53">
        <f>IF(D175="",0,COUNTIF($D$9:$D374,$D175))</f>
        <v>0</v>
      </c>
      <c r="L175" s="54" t="str">
        <f>IFERROR(IF(OR($D175="",COUNTIF($D$9:$D175,$D175)&gt;1),"",INDEX($O$9:$O$16,$K175)),"")</f>
        <v/>
      </c>
      <c r="M175" s="58" t="str">
        <f>IF(OR(F175="",J175=""),"",VLOOKUP(J175,BDF종목!$B:$C,2,FALSE)&amp;F175)</f>
        <v/>
      </c>
    </row>
    <row r="176" spans="4:13" s="7" customFormat="1" ht="30" customHeight="1" thickBot="1">
      <c r="D176" s="7" t="str">
        <f t="shared" si="2"/>
        <v/>
      </c>
      <c r="E176" s="22">
        <v>168</v>
      </c>
      <c r="F176" s="39"/>
      <c r="G176" s="42"/>
      <c r="H176" s="39"/>
      <c r="I176" s="40"/>
      <c r="J176" s="23"/>
      <c r="K176" s="53">
        <f>IF(D176="",0,COUNTIF($D$9:$D375,$D176))</f>
        <v>0</v>
      </c>
      <c r="L176" s="54" t="str">
        <f>IFERROR(IF(OR($D176="",COUNTIF($D$9:$D176,$D176)&gt;1),"",INDEX($O$9:$O$16,$K176)),"")</f>
        <v/>
      </c>
      <c r="M176" s="58" t="str">
        <f>IF(OR(F176="",J176=""),"",VLOOKUP(J176,BDF종목!$B:$C,2,FALSE)&amp;F176)</f>
        <v/>
      </c>
    </row>
    <row r="177" spans="4:13" s="7" customFormat="1" ht="30" customHeight="1" thickBot="1">
      <c r="D177" s="7" t="str">
        <f t="shared" si="2"/>
        <v/>
      </c>
      <c r="E177" s="22">
        <v>169</v>
      </c>
      <c r="F177" s="39"/>
      <c r="G177" s="42"/>
      <c r="H177" s="39"/>
      <c r="I177" s="40"/>
      <c r="J177" s="23"/>
      <c r="K177" s="53">
        <f>IF(D177="",0,COUNTIF($D$9:$D376,$D177))</f>
        <v>0</v>
      </c>
      <c r="L177" s="54" t="str">
        <f>IFERROR(IF(OR($D177="",COUNTIF($D$9:$D177,$D177)&gt;1),"",INDEX($O$9:$O$16,$K177)),"")</f>
        <v/>
      </c>
      <c r="M177" s="58" t="str">
        <f>IF(OR(F177="",J177=""),"",VLOOKUP(J177,BDF종목!$B:$C,2,FALSE)&amp;F177)</f>
        <v/>
      </c>
    </row>
    <row r="178" spans="4:13" s="7" customFormat="1" ht="30" customHeight="1" thickBot="1">
      <c r="D178" s="7" t="str">
        <f t="shared" si="2"/>
        <v/>
      </c>
      <c r="E178" s="22">
        <v>170</v>
      </c>
      <c r="F178" s="39"/>
      <c r="G178" s="42"/>
      <c r="H178" s="39"/>
      <c r="I178" s="40"/>
      <c r="J178" s="23"/>
      <c r="K178" s="53">
        <f>IF(D178="",0,COUNTIF($D$9:$D377,$D178))</f>
        <v>0</v>
      </c>
      <c r="L178" s="54" t="str">
        <f>IFERROR(IF(OR($D178="",COUNTIF($D$9:$D178,$D178)&gt;1),"",INDEX($O$9:$O$16,$K178)),"")</f>
        <v/>
      </c>
      <c r="M178" s="58" t="str">
        <f>IF(OR(F178="",J178=""),"",VLOOKUP(J178,BDF종목!$B:$C,2,FALSE)&amp;F178)</f>
        <v/>
      </c>
    </row>
    <row r="179" spans="4:13" s="7" customFormat="1" ht="30" customHeight="1" thickBot="1">
      <c r="D179" s="7" t="str">
        <f t="shared" si="2"/>
        <v/>
      </c>
      <c r="E179" s="22">
        <v>171</v>
      </c>
      <c r="F179" s="39"/>
      <c r="G179" s="42"/>
      <c r="H179" s="39"/>
      <c r="I179" s="40"/>
      <c r="J179" s="23"/>
      <c r="K179" s="53">
        <f>IF(D179="",0,COUNTIF($D$9:$D378,$D179))</f>
        <v>0</v>
      </c>
      <c r="L179" s="54" t="str">
        <f>IFERROR(IF(OR($D179="",COUNTIF($D$9:$D179,$D179)&gt;1),"",INDEX($O$9:$O$16,$K179)),"")</f>
        <v/>
      </c>
      <c r="M179" s="58" t="str">
        <f>IF(OR(F179="",J179=""),"",VLOOKUP(J179,BDF종목!$B:$C,2,FALSE)&amp;F179)</f>
        <v/>
      </c>
    </row>
    <row r="180" spans="4:13" s="7" customFormat="1" ht="30" customHeight="1" thickBot="1">
      <c r="D180" s="7" t="str">
        <f t="shared" si="2"/>
        <v/>
      </c>
      <c r="E180" s="22">
        <v>172</v>
      </c>
      <c r="F180" s="39"/>
      <c r="G180" s="42"/>
      <c r="H180" s="39"/>
      <c r="I180" s="40"/>
      <c r="J180" s="23"/>
      <c r="K180" s="53">
        <f>IF(D180="",0,COUNTIF($D$9:$D379,$D180))</f>
        <v>0</v>
      </c>
      <c r="L180" s="54" t="str">
        <f>IFERROR(IF(OR($D180="",COUNTIF($D$9:$D180,$D180)&gt;1),"",INDEX($O$9:$O$16,$K180)),"")</f>
        <v/>
      </c>
      <c r="M180" s="58" t="str">
        <f>IF(OR(F180="",J180=""),"",VLOOKUP(J180,BDF종목!$B:$C,2,FALSE)&amp;F180)</f>
        <v/>
      </c>
    </row>
    <row r="181" spans="4:13" s="7" customFormat="1" ht="30" customHeight="1" thickBot="1">
      <c r="D181" s="7" t="str">
        <f t="shared" si="2"/>
        <v/>
      </c>
      <c r="E181" s="22">
        <v>173</v>
      </c>
      <c r="F181" s="39"/>
      <c r="G181" s="42"/>
      <c r="H181" s="39"/>
      <c r="I181" s="40"/>
      <c r="J181" s="23"/>
      <c r="K181" s="53">
        <f>IF(D181="",0,COUNTIF($D$9:$D380,$D181))</f>
        <v>0</v>
      </c>
      <c r="L181" s="54" t="str">
        <f>IFERROR(IF(OR($D181="",COUNTIF($D$9:$D181,$D181)&gt;1),"",INDEX($O$9:$O$16,$K181)),"")</f>
        <v/>
      </c>
      <c r="M181" s="58" t="str">
        <f>IF(OR(F181="",J181=""),"",VLOOKUP(J181,BDF종목!$B:$C,2,FALSE)&amp;F181)</f>
        <v/>
      </c>
    </row>
    <row r="182" spans="4:13" s="7" customFormat="1" ht="30" customHeight="1" thickBot="1">
      <c r="D182" s="7" t="str">
        <f t="shared" si="2"/>
        <v/>
      </c>
      <c r="E182" s="22">
        <v>174</v>
      </c>
      <c r="F182" s="39"/>
      <c r="G182" s="42"/>
      <c r="H182" s="39"/>
      <c r="I182" s="40"/>
      <c r="J182" s="23"/>
      <c r="K182" s="53">
        <f>IF(D182="",0,COUNTIF($D$9:$D381,$D182))</f>
        <v>0</v>
      </c>
      <c r="L182" s="54" t="str">
        <f>IFERROR(IF(OR($D182="",COUNTIF($D$9:$D182,$D182)&gt;1),"",INDEX($O$9:$O$16,$K182)),"")</f>
        <v/>
      </c>
      <c r="M182" s="58" t="str">
        <f>IF(OR(F182="",J182=""),"",VLOOKUP(J182,BDF종목!$B:$C,2,FALSE)&amp;F182)</f>
        <v/>
      </c>
    </row>
    <row r="183" spans="4:13" s="7" customFormat="1" ht="30" customHeight="1" thickBot="1">
      <c r="D183" s="7" t="str">
        <f t="shared" si="2"/>
        <v/>
      </c>
      <c r="E183" s="22">
        <v>175</v>
      </c>
      <c r="F183" s="39"/>
      <c r="G183" s="42"/>
      <c r="H183" s="39"/>
      <c r="I183" s="40"/>
      <c r="J183" s="23"/>
      <c r="K183" s="53">
        <f>IF(D183="",0,COUNTIF($D$9:$D382,$D183))</f>
        <v>0</v>
      </c>
      <c r="L183" s="54" t="str">
        <f>IFERROR(IF(OR($D183="",COUNTIF($D$9:$D183,$D183)&gt;1),"",INDEX($O$9:$O$16,$K183)),"")</f>
        <v/>
      </c>
      <c r="M183" s="58" t="str">
        <f>IF(OR(F183="",J183=""),"",VLOOKUP(J183,BDF종목!$B:$C,2,FALSE)&amp;F183)</f>
        <v/>
      </c>
    </row>
    <row r="184" spans="4:13" s="7" customFormat="1" ht="30" customHeight="1" thickBot="1">
      <c r="D184" s="7" t="str">
        <f t="shared" si="2"/>
        <v/>
      </c>
      <c r="E184" s="22">
        <v>176</v>
      </c>
      <c r="F184" s="39"/>
      <c r="G184" s="42"/>
      <c r="H184" s="39"/>
      <c r="I184" s="40"/>
      <c r="J184" s="23"/>
      <c r="K184" s="53">
        <f>IF(D184="",0,COUNTIF($D$9:$D383,$D184))</f>
        <v>0</v>
      </c>
      <c r="L184" s="54" t="str">
        <f>IFERROR(IF(OR($D184="",COUNTIF($D$9:$D184,$D184)&gt;1),"",INDEX($O$9:$O$16,$K184)),"")</f>
        <v/>
      </c>
      <c r="M184" s="58" t="str">
        <f>IF(OR(F184="",J184=""),"",VLOOKUP(J184,BDF종목!$B:$C,2,FALSE)&amp;F184)</f>
        <v/>
      </c>
    </row>
    <row r="185" spans="4:13" s="7" customFormat="1" ht="30" customHeight="1" thickBot="1">
      <c r="D185" s="7" t="str">
        <f t="shared" si="2"/>
        <v/>
      </c>
      <c r="E185" s="22">
        <v>177</v>
      </c>
      <c r="F185" s="39"/>
      <c r="G185" s="42"/>
      <c r="H185" s="39"/>
      <c r="I185" s="40"/>
      <c r="J185" s="23"/>
      <c r="K185" s="53">
        <f>IF(D185="",0,COUNTIF($D$9:$D384,$D185))</f>
        <v>0</v>
      </c>
      <c r="L185" s="54" t="str">
        <f>IFERROR(IF(OR($D185="",COUNTIF($D$9:$D185,$D185)&gt;1),"",INDEX($O$9:$O$16,$K185)),"")</f>
        <v/>
      </c>
      <c r="M185" s="58" t="str">
        <f>IF(OR(F185="",J185=""),"",VLOOKUP(J185,BDF종목!$B:$C,2,FALSE)&amp;F185)</f>
        <v/>
      </c>
    </row>
    <row r="186" spans="4:13" s="7" customFormat="1" ht="30" customHeight="1" thickBot="1">
      <c r="D186" s="7" t="str">
        <f t="shared" si="2"/>
        <v/>
      </c>
      <c r="E186" s="22">
        <v>178</v>
      </c>
      <c r="F186" s="39"/>
      <c r="G186" s="42"/>
      <c r="H186" s="39"/>
      <c r="I186" s="40"/>
      <c r="J186" s="23"/>
      <c r="K186" s="53">
        <f>IF(D186="",0,COUNTIF($D$9:$D385,$D186))</f>
        <v>0</v>
      </c>
      <c r="L186" s="54" t="str">
        <f>IFERROR(IF(OR($D186="",COUNTIF($D$9:$D186,$D186)&gt;1),"",INDEX($O$9:$O$16,$K186)),"")</f>
        <v/>
      </c>
      <c r="M186" s="58" t="str">
        <f>IF(OR(F186="",J186=""),"",VLOOKUP(J186,BDF종목!$B:$C,2,FALSE)&amp;F186)</f>
        <v/>
      </c>
    </row>
    <row r="187" spans="4:13" s="7" customFormat="1" ht="30" customHeight="1" thickBot="1">
      <c r="D187" s="7" t="str">
        <f t="shared" si="2"/>
        <v/>
      </c>
      <c r="E187" s="22">
        <v>179</v>
      </c>
      <c r="F187" s="39"/>
      <c r="G187" s="42"/>
      <c r="H187" s="39"/>
      <c r="I187" s="40"/>
      <c r="J187" s="23"/>
      <c r="K187" s="53">
        <f>IF(D187="",0,COUNTIF($D$9:$D386,$D187))</f>
        <v>0</v>
      </c>
      <c r="L187" s="54" t="str">
        <f>IFERROR(IF(OR($D187="",COUNTIF($D$9:$D187,$D187)&gt;1),"",INDEX($O$9:$O$16,$K187)),"")</f>
        <v/>
      </c>
      <c r="M187" s="58" t="str">
        <f>IF(OR(F187="",J187=""),"",VLOOKUP(J187,BDF종목!$B:$C,2,FALSE)&amp;F187)</f>
        <v/>
      </c>
    </row>
    <row r="188" spans="4:13" s="7" customFormat="1" ht="30" customHeight="1" thickBot="1">
      <c r="D188" s="7" t="str">
        <f t="shared" si="2"/>
        <v/>
      </c>
      <c r="E188" s="22">
        <v>180</v>
      </c>
      <c r="F188" s="39"/>
      <c r="G188" s="42"/>
      <c r="H188" s="39"/>
      <c r="I188" s="40"/>
      <c r="J188" s="23"/>
      <c r="K188" s="53">
        <f>IF(D188="",0,COUNTIF($D$9:$D387,$D188))</f>
        <v>0</v>
      </c>
      <c r="L188" s="54" t="str">
        <f>IFERROR(IF(OR($D188="",COUNTIF($D$9:$D188,$D188)&gt;1),"",INDEX($O$9:$O$16,$K188)),"")</f>
        <v/>
      </c>
      <c r="M188" s="58" t="str">
        <f>IF(OR(F188="",J188=""),"",VLOOKUP(J188,BDF종목!$B:$C,2,FALSE)&amp;F188)</f>
        <v/>
      </c>
    </row>
    <row r="189" spans="4:13" s="7" customFormat="1" ht="30" customHeight="1" thickBot="1">
      <c r="D189" s="7" t="str">
        <f t="shared" si="2"/>
        <v/>
      </c>
      <c r="E189" s="22">
        <v>181</v>
      </c>
      <c r="F189" s="39"/>
      <c r="G189" s="42"/>
      <c r="H189" s="39"/>
      <c r="I189" s="40"/>
      <c r="J189" s="23"/>
      <c r="K189" s="53">
        <f>IF(D189="",0,COUNTIF($D$9:$D388,$D189))</f>
        <v>0</v>
      </c>
      <c r="L189" s="54" t="str">
        <f>IFERROR(IF(OR($D189="",COUNTIF($D$9:$D189,$D189)&gt;1),"",INDEX($O$9:$O$16,$K189)),"")</f>
        <v/>
      </c>
      <c r="M189" s="58" t="str">
        <f>IF(OR(F189="",J189=""),"",VLOOKUP(J189,BDF종목!$B:$C,2,FALSE)&amp;F189)</f>
        <v/>
      </c>
    </row>
    <row r="190" spans="4:13" s="7" customFormat="1" ht="30" customHeight="1" thickBot="1">
      <c r="D190" s="7" t="str">
        <f t="shared" si="2"/>
        <v/>
      </c>
      <c r="E190" s="22">
        <v>182</v>
      </c>
      <c r="F190" s="39"/>
      <c r="G190" s="42"/>
      <c r="H190" s="39"/>
      <c r="I190" s="40"/>
      <c r="J190" s="23"/>
      <c r="K190" s="53">
        <f>IF(D190="",0,COUNTIF($D$9:$D389,$D190))</f>
        <v>0</v>
      </c>
      <c r="L190" s="54" t="str">
        <f>IFERROR(IF(OR($D190="",COUNTIF($D$9:$D190,$D190)&gt;1),"",INDEX($O$9:$O$16,$K190)),"")</f>
        <v/>
      </c>
      <c r="M190" s="58" t="str">
        <f>IF(OR(F190="",J190=""),"",VLOOKUP(J190,BDF종목!$B:$C,2,FALSE)&amp;F190)</f>
        <v/>
      </c>
    </row>
    <row r="191" spans="4:13" s="7" customFormat="1" ht="30" customHeight="1" thickBot="1">
      <c r="D191" s="7" t="str">
        <f t="shared" si="2"/>
        <v/>
      </c>
      <c r="E191" s="22">
        <v>183</v>
      </c>
      <c r="F191" s="39"/>
      <c r="G191" s="42"/>
      <c r="H191" s="39"/>
      <c r="I191" s="40"/>
      <c r="J191" s="23"/>
      <c r="K191" s="53">
        <f>IF(D191="",0,COUNTIF($D$9:$D390,$D191))</f>
        <v>0</v>
      </c>
      <c r="L191" s="54" t="str">
        <f>IFERROR(IF(OR($D191="",COUNTIF($D$9:$D191,$D191)&gt;1),"",INDEX($O$9:$O$16,$K191)),"")</f>
        <v/>
      </c>
      <c r="M191" s="58" t="str">
        <f>IF(OR(F191="",J191=""),"",VLOOKUP(J191,BDF종목!$B:$C,2,FALSE)&amp;F191)</f>
        <v/>
      </c>
    </row>
    <row r="192" spans="4:13" s="7" customFormat="1" ht="30" customHeight="1" thickBot="1">
      <c r="D192" s="7" t="str">
        <f t="shared" si="2"/>
        <v/>
      </c>
      <c r="E192" s="22">
        <v>184</v>
      </c>
      <c r="F192" s="44"/>
      <c r="G192" s="42"/>
      <c r="H192" s="39"/>
      <c r="I192" s="40"/>
      <c r="J192" s="23"/>
      <c r="K192" s="53">
        <f>IF(D192="",0,COUNTIF($D$9:$D391,$D192))</f>
        <v>0</v>
      </c>
      <c r="L192" s="54" t="str">
        <f>IFERROR(IF(OR($D192="",COUNTIF($D$9:$D192,$D192)&gt;1),"",INDEX($O$9:$O$16,$K192)),"")</f>
        <v/>
      </c>
      <c r="M192" s="58" t="str">
        <f>IF(OR(F192="",J192=""),"",VLOOKUP(J192,BDF종목!$B:$C,2,FALSE)&amp;F192)</f>
        <v/>
      </c>
    </row>
    <row r="193" spans="1:15" s="7" customFormat="1" ht="30" customHeight="1" thickBot="1">
      <c r="D193" s="7" t="str">
        <f t="shared" si="2"/>
        <v/>
      </c>
      <c r="E193" s="22">
        <v>185</v>
      </c>
      <c r="F193" s="39"/>
      <c r="G193" s="42"/>
      <c r="H193" s="39"/>
      <c r="I193" s="40"/>
      <c r="J193" s="23"/>
      <c r="K193" s="53">
        <f>IF(D193="",0,COUNTIF($D$9:$D392,$D193))</f>
        <v>0</v>
      </c>
      <c r="L193" s="54" t="str">
        <f>IFERROR(IF(OR($D193="",COUNTIF($D$9:$D193,$D193)&gt;1),"",INDEX($O$9:$O$16,$K193)),"")</f>
        <v/>
      </c>
      <c r="M193" s="58" t="str">
        <f>IF(OR(F193="",J193=""),"",VLOOKUP(J193,BDF종목!$B:$C,2,FALSE)&amp;F193)</f>
        <v/>
      </c>
    </row>
    <row r="194" spans="1:15" s="7" customFormat="1" ht="30" customHeight="1" thickBot="1">
      <c r="D194" s="7" t="str">
        <f t="shared" si="2"/>
        <v/>
      </c>
      <c r="E194" s="22">
        <v>186</v>
      </c>
      <c r="F194" s="39"/>
      <c r="G194" s="42"/>
      <c r="H194" s="39"/>
      <c r="I194" s="40"/>
      <c r="J194" s="23"/>
      <c r="K194" s="53">
        <f>IF(D194="",0,COUNTIF($D$9:$D393,$D194))</f>
        <v>0</v>
      </c>
      <c r="L194" s="54" t="str">
        <f>IFERROR(IF(OR($D194="",COUNTIF($D$9:$D194,$D194)&gt;1),"",INDEX($O$9:$O$16,$K194)),"")</f>
        <v/>
      </c>
      <c r="M194" s="58" t="str">
        <f>IF(OR(F194="",J194=""),"",VLOOKUP(J194,BDF종목!$B:$C,2,FALSE)&amp;F194)</f>
        <v/>
      </c>
    </row>
    <row r="195" spans="1:15" s="7" customFormat="1" ht="30" customHeight="1" thickBot="1">
      <c r="D195" s="7" t="str">
        <f t="shared" si="2"/>
        <v/>
      </c>
      <c r="E195" s="22">
        <v>187</v>
      </c>
      <c r="F195" s="39"/>
      <c r="G195" s="42"/>
      <c r="H195" s="39"/>
      <c r="I195" s="40"/>
      <c r="J195" s="23"/>
      <c r="K195" s="53">
        <f>IF(D195="",0,COUNTIF($D$9:$D394,$D195))</f>
        <v>0</v>
      </c>
      <c r="L195" s="54" t="str">
        <f>IFERROR(IF(OR($D195="",COUNTIF($D$9:$D195,$D195)&gt;1),"",INDEX($O$9:$O$16,$K195)),"")</f>
        <v/>
      </c>
      <c r="M195" s="58" t="str">
        <f>IF(OR(F195="",J195=""),"",VLOOKUP(J195,BDF종목!$B:$C,2,FALSE)&amp;F195)</f>
        <v/>
      </c>
    </row>
    <row r="196" spans="1:15" s="7" customFormat="1" ht="30" customHeight="1" thickBot="1">
      <c r="D196" s="7" t="str">
        <f t="shared" si="2"/>
        <v/>
      </c>
      <c r="E196" s="22">
        <v>188</v>
      </c>
      <c r="F196" s="39"/>
      <c r="G196" s="42"/>
      <c r="H196" s="39"/>
      <c r="I196" s="40"/>
      <c r="J196" s="23"/>
      <c r="K196" s="53">
        <f>IF(D196="",0,COUNTIF($D$9:$D395,$D196))</f>
        <v>0</v>
      </c>
      <c r="L196" s="54" t="str">
        <f>IFERROR(IF(OR($D196="",COUNTIF($D$9:$D196,$D196)&gt;1),"",INDEX($O$9:$O$16,$K196)),"")</f>
        <v/>
      </c>
      <c r="M196" s="58" t="str">
        <f>IF(OR(F196="",J196=""),"",VLOOKUP(J196,BDF종목!$B:$C,2,FALSE)&amp;F196)</f>
        <v/>
      </c>
      <c r="N196"/>
      <c r="O196"/>
    </row>
    <row r="197" spans="1:15" s="7" customFormat="1" ht="30" customHeight="1" thickBot="1">
      <c r="A197"/>
      <c r="B197"/>
      <c r="D197" s="7" t="str">
        <f t="shared" si="2"/>
        <v/>
      </c>
      <c r="E197" s="22">
        <v>189</v>
      </c>
      <c r="F197" s="39"/>
      <c r="G197" s="42"/>
      <c r="H197" s="39"/>
      <c r="I197" s="40"/>
      <c r="J197" s="23"/>
      <c r="K197" s="53">
        <f>IF(D197="",0,COUNTIF($D$9:$D396,$D197))</f>
        <v>0</v>
      </c>
      <c r="L197" s="54" t="str">
        <f>IFERROR(IF(OR($D197="",COUNTIF($D$9:$D197,$D197)&gt;1),"",INDEX($O$9:$O$16,$K197)),"")</f>
        <v/>
      </c>
      <c r="M197" s="58" t="str">
        <f>IF(OR(F197="",J197=""),"",VLOOKUP(J197,BDF종목!$B:$C,2,FALSE)&amp;F197)</f>
        <v/>
      </c>
      <c r="N197"/>
      <c r="O197"/>
    </row>
    <row r="198" spans="1:15" s="7" customFormat="1" ht="30" customHeight="1" thickBot="1">
      <c r="A198"/>
      <c r="B198"/>
      <c r="D198" s="7" t="str">
        <f t="shared" si="2"/>
        <v/>
      </c>
      <c r="E198" s="22">
        <v>190</v>
      </c>
      <c r="F198" s="39"/>
      <c r="G198" s="42"/>
      <c r="H198" s="39"/>
      <c r="I198" s="40"/>
      <c r="J198" s="23"/>
      <c r="K198" s="53">
        <f>IF(D198="",0,COUNTIF($D$9:$D397,$D198))</f>
        <v>0</v>
      </c>
      <c r="L198" s="54" t="str">
        <f>IFERROR(IF(OR($D198="",COUNTIF($D$9:$D198,$D198)&gt;1),"",INDEX($O$9:$O$16,$K198)),"")</f>
        <v/>
      </c>
      <c r="M198" s="58" t="str">
        <f>IF(OR(F198="",J198=""),"",VLOOKUP(J198,BDF종목!$B:$C,2,FALSE)&amp;F198)</f>
        <v/>
      </c>
      <c r="N198"/>
      <c r="O198"/>
    </row>
    <row r="199" spans="1:15" ht="30" customHeight="1" thickBot="1">
      <c r="C199" s="7"/>
      <c r="D199" s="7" t="str">
        <f t="shared" si="2"/>
        <v/>
      </c>
      <c r="E199" s="22">
        <v>191</v>
      </c>
      <c r="F199" s="44"/>
      <c r="G199" s="42"/>
      <c r="H199" s="44"/>
      <c r="I199" s="40"/>
      <c r="J199" s="45"/>
      <c r="K199" s="53">
        <f>IF(D199="",0,COUNTIF($D$9:$D398,$D199))</f>
        <v>0</v>
      </c>
      <c r="L199" s="54" t="str">
        <f>IFERROR(IF(OR($D199="",COUNTIF($D$9:$D199,$D199)&gt;1),"",INDEX($O$9:$O$16,$K199)),"")</f>
        <v/>
      </c>
      <c r="M199" s="58" t="str">
        <f>IF(OR(F199="",J199=""),"",VLOOKUP(J199,BDF종목!$B:$C,2,FALSE)&amp;F199)</f>
        <v/>
      </c>
    </row>
    <row r="200" spans="1:15" ht="30" customHeight="1" thickBot="1">
      <c r="C200" s="7"/>
      <c r="D200" s="7" t="str">
        <f t="shared" si="2"/>
        <v/>
      </c>
      <c r="E200" s="22">
        <v>192</v>
      </c>
      <c r="F200" s="44"/>
      <c r="G200" s="42"/>
      <c r="H200" s="44"/>
      <c r="I200" s="40"/>
      <c r="J200" s="45"/>
      <c r="K200" s="53">
        <f>IF(D200="",0,COUNTIF($D$9:$D399,$D200))</f>
        <v>0</v>
      </c>
      <c r="L200" s="54" t="str">
        <f>IFERROR(IF(OR($D200="",COUNTIF($D$9:$D200,$D200)&gt;1),"",INDEX($O$9:$O$16,$K200)),"")</f>
        <v/>
      </c>
      <c r="M200" s="58" t="str">
        <f>IF(OR(F200="",J200=""),"",VLOOKUP(J200,BDF종목!$B:$C,2,FALSE)&amp;F200)</f>
        <v/>
      </c>
    </row>
    <row r="201" spans="1:15" ht="30" customHeight="1" thickBot="1">
      <c r="C201" s="7"/>
      <c r="D201" s="7" t="str">
        <f t="shared" si="2"/>
        <v/>
      </c>
      <c r="E201" s="22">
        <v>193</v>
      </c>
      <c r="F201" s="44"/>
      <c r="G201" s="42"/>
      <c r="H201" s="44"/>
      <c r="I201" s="40"/>
      <c r="J201" s="45"/>
      <c r="K201" s="53">
        <f>IF(D201="",0,COUNTIF($D$9:$D400,$D201))</f>
        <v>0</v>
      </c>
      <c r="L201" s="54" t="str">
        <f>IFERROR(IF(OR($D201="",COUNTIF($D$9:$D201,$D201)&gt;1),"",INDEX($O$9:$O$16,$K201)),"")</f>
        <v/>
      </c>
      <c r="M201" s="58" t="str">
        <f>IF(OR(F201="",J201=""),"",VLOOKUP(J201,BDF종목!$B:$C,2,FALSE)&amp;F201)</f>
        <v/>
      </c>
    </row>
    <row r="202" spans="1:15" ht="30" customHeight="1" thickBot="1">
      <c r="C202" s="7"/>
      <c r="D202" s="7" t="str">
        <f t="shared" ref="D202:D208" si="3">F202&amp;G202&amp;H202</f>
        <v/>
      </c>
      <c r="E202" s="22">
        <v>194</v>
      </c>
      <c r="F202" s="44"/>
      <c r="G202" s="42"/>
      <c r="H202" s="44"/>
      <c r="I202" s="40"/>
      <c r="J202" s="45"/>
      <c r="K202" s="53">
        <f>IF(D202="",0,COUNTIF($D$9:$D401,$D202))</f>
        <v>0</v>
      </c>
      <c r="L202" s="54" t="str">
        <f>IFERROR(IF(OR($D202="",COUNTIF($D$9:$D202,$D202)&gt;1),"",INDEX($O$9:$O$16,$K202)),"")</f>
        <v/>
      </c>
      <c r="M202" s="58" t="str">
        <f>IF(OR(F202="",J202=""),"",VLOOKUP(J202,BDF종목!$B:$C,2,FALSE)&amp;F202)</f>
        <v/>
      </c>
    </row>
    <row r="203" spans="1:15" ht="30" customHeight="1" thickBot="1">
      <c r="D203" s="7" t="str">
        <f t="shared" si="3"/>
        <v/>
      </c>
      <c r="E203" s="22">
        <v>195</v>
      </c>
      <c r="F203" s="44"/>
      <c r="G203" s="42"/>
      <c r="H203" s="44"/>
      <c r="I203" s="40"/>
      <c r="J203" s="45"/>
      <c r="K203" s="53">
        <f>IF(D203="",0,COUNTIF($D$9:$D402,$D203))</f>
        <v>0</v>
      </c>
      <c r="L203" s="54" t="str">
        <f>IFERROR(IF(OR($D203="",COUNTIF($D$9:$D203,$D203)&gt;1),"",INDEX($O$9:$O$16,$K203)),"")</f>
        <v/>
      </c>
      <c r="M203" s="58" t="str">
        <f>IF(OR(F203="",J203=""),"",VLOOKUP(J203,BDF종목!$B:$C,2,FALSE)&amp;F203)</f>
        <v/>
      </c>
    </row>
    <row r="204" spans="1:15" ht="30" customHeight="1" thickBot="1">
      <c r="D204" s="7" t="str">
        <f t="shared" si="3"/>
        <v/>
      </c>
      <c r="E204" s="22">
        <v>196</v>
      </c>
      <c r="F204" s="44"/>
      <c r="G204" s="42"/>
      <c r="H204" s="44"/>
      <c r="I204" s="40"/>
      <c r="J204" s="45"/>
      <c r="K204" s="53">
        <f>IF(D204="",0,COUNTIF($D$9:$D403,$D204))</f>
        <v>0</v>
      </c>
      <c r="L204" s="54" t="str">
        <f>IFERROR(IF(OR($D204="",COUNTIF($D$9:$D204,$D204)&gt;1),"",INDEX($O$9:$O$16,$K204)),"")</f>
        <v/>
      </c>
      <c r="M204" s="58" t="str">
        <f>IF(OR(F204="",J204=""),"",VLOOKUP(J204,BDF종목!$B:$C,2,FALSE)&amp;F204)</f>
        <v/>
      </c>
    </row>
    <row r="205" spans="1:15" ht="30" customHeight="1" thickBot="1">
      <c r="D205" s="7" t="str">
        <f t="shared" si="3"/>
        <v/>
      </c>
      <c r="E205" s="22">
        <v>197</v>
      </c>
      <c r="F205" s="44"/>
      <c r="G205" s="42"/>
      <c r="H205" s="44"/>
      <c r="I205" s="40"/>
      <c r="J205" s="45"/>
      <c r="K205" s="53">
        <f>IF(D205="",0,COUNTIF($D$9:$D404,$D205))</f>
        <v>0</v>
      </c>
      <c r="L205" s="54" t="str">
        <f>IFERROR(IF(OR($D205="",COUNTIF($D$9:$D205,$D205)&gt;1),"",INDEX($O$9:$O$16,$K205)),"")</f>
        <v/>
      </c>
      <c r="M205" s="58" t="str">
        <f>IF(OR(F205="",J205=""),"",VLOOKUP(J205,BDF종목!$B:$C,2,FALSE)&amp;F205)</f>
        <v/>
      </c>
    </row>
    <row r="206" spans="1:15" ht="30" customHeight="1" thickBot="1">
      <c r="D206" s="7" t="str">
        <f t="shared" si="3"/>
        <v/>
      </c>
      <c r="E206" s="22">
        <v>198</v>
      </c>
      <c r="F206" s="44"/>
      <c r="G206" s="42"/>
      <c r="H206" s="44"/>
      <c r="I206" s="40"/>
      <c r="J206" s="45"/>
      <c r="K206" s="53">
        <f>IF(D206="",0,COUNTIF($D$9:$D405,$D206))</f>
        <v>0</v>
      </c>
      <c r="L206" s="54" t="str">
        <f>IFERROR(IF(OR($D206="",COUNTIF($D$9:$D206,$D206)&gt;1),"",INDEX($O$9:$O$16,$K206)),"")</f>
        <v/>
      </c>
      <c r="M206" s="58" t="str">
        <f>IF(OR(F206="",J206=""),"",VLOOKUP(J206,BDF종목!$B:$C,2,FALSE)&amp;F206)</f>
        <v/>
      </c>
    </row>
    <row r="207" spans="1:15" ht="30" customHeight="1" thickBot="1">
      <c r="D207" s="7" t="str">
        <f t="shared" si="3"/>
        <v/>
      </c>
      <c r="E207" s="22">
        <v>199</v>
      </c>
      <c r="F207" s="44"/>
      <c r="G207" s="42"/>
      <c r="H207" s="44"/>
      <c r="I207" s="40"/>
      <c r="J207" s="45"/>
      <c r="K207" s="53">
        <f>IF(D207="",0,COUNTIF($D$9:$D406,$D207))</f>
        <v>0</v>
      </c>
      <c r="L207" s="54" t="str">
        <f>IFERROR(IF(OR($D207="",COUNTIF($D$9:$D207,$D207)&gt;1),"",INDEX($O$9:$O$16,$K207)),"")</f>
        <v/>
      </c>
      <c r="M207" s="58" t="str">
        <f>IF(OR(F207="",J207=""),"",VLOOKUP(J207,BDF종목!$B:$C,2,FALSE)&amp;F207)</f>
        <v/>
      </c>
    </row>
    <row r="208" spans="1:15" ht="30.65" customHeight="1" thickBot="1">
      <c r="D208" s="7" t="str">
        <f t="shared" si="3"/>
        <v/>
      </c>
      <c r="E208" s="22">
        <v>200</v>
      </c>
      <c r="F208" s="44"/>
      <c r="G208" s="42"/>
      <c r="H208" s="44"/>
      <c r="I208" s="40"/>
      <c r="J208" s="45"/>
      <c r="K208" s="53">
        <f>IF(D208="",0,COUNTIF($D$9:$D407,$D208))</f>
        <v>0</v>
      </c>
      <c r="L208" s="54" t="str">
        <f>IFERROR(IF(OR($D208="",COUNTIF($D$9:$D208,$D208)&gt;1),"",INDEX($O$9:$O$16,$K208)),"")</f>
        <v/>
      </c>
      <c r="M208" s="58" t="str">
        <f>IF(OR(F208="",J208=""),"",VLOOKUP(J208,BDF종목!$B:$C,2,FALSE)&amp;F208)</f>
        <v/>
      </c>
    </row>
  </sheetData>
  <sheetProtection algorithmName="SHA-512" hashValue="LGS5+JdyTHVCwzINAmnL/LbF854idlkzt8TF/XDKWQvA7XNUjZsLey+R6Wo2POb2WwGypcxpJ1YqBkWqEmOEIg==" saltValue="H2San+IdbFbo4FviRfFfJQ==" spinCount="100000" sheet="1" selectLockedCells="1"/>
  <mergeCells count="24">
    <mergeCell ref="M1:Q1"/>
    <mergeCell ref="M2:Q5"/>
    <mergeCell ref="I7:I8"/>
    <mergeCell ref="J7:J8"/>
    <mergeCell ref="H7:H8"/>
    <mergeCell ref="N7:N8"/>
    <mergeCell ref="O7:O8"/>
    <mergeCell ref="M7:M8"/>
    <mergeCell ref="G2:I2"/>
    <mergeCell ref="E1:K1"/>
    <mergeCell ref="K7:L8"/>
    <mergeCell ref="G6:I6"/>
    <mergeCell ref="E2:F2"/>
    <mergeCell ref="E3:F3"/>
    <mergeCell ref="E4:F4"/>
    <mergeCell ref="E5:F5"/>
    <mergeCell ref="E7:E8"/>
    <mergeCell ref="F7:F8"/>
    <mergeCell ref="G7:G8"/>
    <mergeCell ref="E6:F6"/>
    <mergeCell ref="K3:L3"/>
    <mergeCell ref="K4:L4"/>
    <mergeCell ref="G5:I5"/>
    <mergeCell ref="K5:L5"/>
  </mergeCells>
  <phoneticPr fontId="2" type="noConversion"/>
  <conditionalFormatting sqref="F9:H208 K9:L208">
    <cfRule type="expression" dxfId="4" priority="1">
      <formula>$K9&gt;4</formula>
    </cfRule>
    <cfRule type="expression" dxfId="3" priority="2">
      <formula>$K9&gt;3</formula>
    </cfRule>
    <cfRule type="expression" dxfId="2" priority="3">
      <formula>$K9&gt;2</formula>
    </cfRule>
    <cfRule type="expression" dxfId="1" priority="4">
      <formula>$K9&gt;1</formula>
    </cfRule>
  </conditionalFormatting>
  <conditionalFormatting sqref="F193:H198 G192:H192 F33:H191 H32 F32 F16:H31 F15 H15 F14:H14">
    <cfRule type="duplicateValues" dxfId="0" priority="8"/>
  </conditionalFormatting>
  <dataValidations count="2">
    <dataValidation type="list" allowBlank="1" showInputMessage="1" showErrorMessage="1" sqref="J9:J198" xr:uid="{DA520377-B83A-47D9-858A-351DCC0ABE0C}">
      <formula1>INDIRECT(I9)</formula1>
    </dataValidation>
    <dataValidation type="list" allowBlank="1" showInputMessage="1" showErrorMessage="1" sqref="I9:I208" xr:uid="{035B24C6-9494-4406-9BD1-628C1E9DD171}">
      <formula1>$A$1:$C$1</formula1>
    </dataValidation>
  </dataValidation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>
    <pageSetUpPr fitToPage="1"/>
  </sheetPr>
  <dimension ref="A1:K39"/>
  <sheetViews>
    <sheetView view="pageBreakPreview" zoomScaleNormal="85" zoomScaleSheetLayoutView="100" workbookViewId="0">
      <selection activeCell="B46" sqref="B46"/>
    </sheetView>
  </sheetViews>
  <sheetFormatPr defaultRowHeight="20"/>
  <cols>
    <col min="1" max="1" width="22.58203125" style="12" customWidth="1"/>
    <col min="2" max="2" width="29.75" style="13" customWidth="1"/>
    <col min="3" max="4" width="9.58203125" style="13" customWidth="1"/>
    <col min="5" max="5" width="45" customWidth="1"/>
    <col min="6" max="6" width="43.33203125" customWidth="1"/>
  </cols>
  <sheetData>
    <row r="1" spans="1:11" ht="25" customHeight="1">
      <c r="A1" s="108" t="s">
        <v>81</v>
      </c>
      <c r="B1" s="20" t="s">
        <v>49</v>
      </c>
      <c r="C1" s="20" t="s">
        <v>85</v>
      </c>
      <c r="D1" s="20" t="s">
        <v>129</v>
      </c>
      <c r="E1" s="20" t="s">
        <v>50</v>
      </c>
      <c r="F1" s="20" t="s">
        <v>51</v>
      </c>
      <c r="G1" s="113"/>
      <c r="H1" s="113"/>
      <c r="I1" s="113"/>
      <c r="J1" s="113"/>
      <c r="K1" s="113"/>
    </row>
    <row r="2" spans="1:11" ht="25" customHeight="1">
      <c r="A2" s="109"/>
      <c r="B2" s="21" t="s">
        <v>3</v>
      </c>
      <c r="C2" s="30" t="s">
        <v>89</v>
      </c>
      <c r="D2" s="30">
        <v>3</v>
      </c>
      <c r="E2" s="25" t="s">
        <v>27</v>
      </c>
      <c r="F2" s="120" t="s">
        <v>28</v>
      </c>
    </row>
    <row r="3" spans="1:11" ht="24.65" customHeight="1">
      <c r="A3" s="16"/>
      <c r="B3" s="21" t="s">
        <v>29</v>
      </c>
      <c r="C3" s="30" t="s">
        <v>91</v>
      </c>
      <c r="D3" s="30">
        <v>3</v>
      </c>
      <c r="E3" s="26" t="s">
        <v>30</v>
      </c>
      <c r="F3" s="121"/>
    </row>
    <row r="4" spans="1:11" ht="24.65" customHeight="1">
      <c r="A4" s="16"/>
      <c r="B4" s="21" t="s">
        <v>4</v>
      </c>
      <c r="C4" s="30" t="s">
        <v>92</v>
      </c>
      <c r="D4" s="30">
        <v>3</v>
      </c>
      <c r="E4" s="25" t="s">
        <v>31</v>
      </c>
      <c r="F4" s="121"/>
    </row>
    <row r="5" spans="1:11" ht="24.65" customHeight="1">
      <c r="A5" s="16"/>
      <c r="B5" s="21" t="s">
        <v>5</v>
      </c>
      <c r="C5" s="30" t="s">
        <v>93</v>
      </c>
      <c r="D5" s="30">
        <v>3</v>
      </c>
      <c r="E5" s="26" t="s">
        <v>32</v>
      </c>
      <c r="F5" s="121"/>
    </row>
    <row r="6" spans="1:11" ht="24.65" customHeight="1">
      <c r="A6" s="16"/>
      <c r="B6" s="21" t="s">
        <v>6</v>
      </c>
      <c r="C6" s="30" t="s">
        <v>94</v>
      </c>
      <c r="D6" s="30">
        <v>3</v>
      </c>
      <c r="E6" s="25" t="s">
        <v>130</v>
      </c>
      <c r="F6" s="121"/>
    </row>
    <row r="7" spans="1:11" ht="24.65" customHeight="1">
      <c r="A7" s="16"/>
      <c r="B7" s="21" t="s">
        <v>7</v>
      </c>
      <c r="C7" s="30" t="s">
        <v>90</v>
      </c>
      <c r="D7" s="30">
        <v>3</v>
      </c>
      <c r="E7" s="25" t="s">
        <v>33</v>
      </c>
      <c r="F7" s="121"/>
    </row>
    <row r="8" spans="1:11" ht="24.65" customHeight="1">
      <c r="A8" s="17"/>
      <c r="B8" s="21" t="s">
        <v>8</v>
      </c>
      <c r="C8" s="30" t="s">
        <v>86</v>
      </c>
      <c r="D8" s="30">
        <v>3</v>
      </c>
      <c r="E8" s="25" t="s">
        <v>34</v>
      </c>
      <c r="F8" s="121"/>
    </row>
    <row r="9" spans="1:11" ht="24.65" customHeight="1">
      <c r="A9" s="17"/>
      <c r="B9" s="21" t="s">
        <v>14</v>
      </c>
      <c r="C9" s="30" t="s">
        <v>96</v>
      </c>
      <c r="D9" s="30">
        <v>3</v>
      </c>
      <c r="E9" s="25" t="s">
        <v>35</v>
      </c>
      <c r="F9" s="121"/>
    </row>
    <row r="10" spans="1:11" ht="24.65" customHeight="1">
      <c r="A10" s="17"/>
      <c r="B10" s="21" t="s">
        <v>24</v>
      </c>
      <c r="C10" s="30" t="s">
        <v>97</v>
      </c>
      <c r="D10" s="30">
        <v>3</v>
      </c>
      <c r="E10" s="26" t="s">
        <v>36</v>
      </c>
      <c r="F10" s="121"/>
    </row>
    <row r="11" spans="1:11" ht="24.65" customHeight="1">
      <c r="A11" s="17"/>
      <c r="B11" s="21" t="s">
        <v>37</v>
      </c>
      <c r="C11" s="30" t="s">
        <v>95</v>
      </c>
      <c r="D11" s="30">
        <v>3</v>
      </c>
      <c r="E11" s="25" t="s">
        <v>38</v>
      </c>
      <c r="F11" s="121"/>
    </row>
    <row r="12" spans="1:11" ht="24.65" customHeight="1">
      <c r="A12" s="17"/>
      <c r="B12" s="21" t="s">
        <v>39</v>
      </c>
      <c r="C12" s="30" t="s">
        <v>87</v>
      </c>
      <c r="D12" s="30">
        <v>3</v>
      </c>
      <c r="E12" s="25" t="s">
        <v>40</v>
      </c>
      <c r="F12" s="121"/>
      <c r="H12" s="15"/>
    </row>
    <row r="13" spans="1:11" ht="24.65" customHeight="1">
      <c r="A13" s="17"/>
      <c r="B13" s="24" t="s">
        <v>41</v>
      </c>
      <c r="C13" s="30" t="s">
        <v>92</v>
      </c>
      <c r="D13" s="30">
        <v>3</v>
      </c>
      <c r="E13" s="27" t="s">
        <v>42</v>
      </c>
      <c r="F13" s="122"/>
    </row>
    <row r="14" spans="1:11" ht="24.65" customHeight="1">
      <c r="A14" s="17"/>
      <c r="B14" s="18" t="s">
        <v>43</v>
      </c>
      <c r="C14" s="31" t="s">
        <v>103</v>
      </c>
      <c r="D14" s="31">
        <v>3</v>
      </c>
      <c r="E14" s="110" t="s">
        <v>147</v>
      </c>
      <c r="F14" s="33" t="s">
        <v>148</v>
      </c>
    </row>
    <row r="15" spans="1:11" ht="24.65" customHeight="1">
      <c r="A15" s="16"/>
      <c r="B15" s="18" t="s">
        <v>44</v>
      </c>
      <c r="C15" s="31" t="s">
        <v>104</v>
      </c>
      <c r="D15" s="31">
        <v>3</v>
      </c>
      <c r="E15" s="123"/>
      <c r="F15" s="33" t="s">
        <v>149</v>
      </c>
    </row>
    <row r="16" spans="1:11" ht="24.65" customHeight="1">
      <c r="A16" s="16"/>
      <c r="B16" s="18" t="s">
        <v>45</v>
      </c>
      <c r="C16" s="31" t="s">
        <v>105</v>
      </c>
      <c r="D16" s="31">
        <v>3</v>
      </c>
      <c r="E16" s="123"/>
      <c r="F16" s="33" t="s">
        <v>150</v>
      </c>
    </row>
    <row r="17" spans="1:7" ht="24.65" customHeight="1">
      <c r="A17" s="19"/>
      <c r="B17" s="18" t="s">
        <v>46</v>
      </c>
      <c r="C17" s="31" t="s">
        <v>106</v>
      </c>
      <c r="D17" s="34">
        <v>2</v>
      </c>
      <c r="E17" s="124"/>
      <c r="F17" s="33" t="s">
        <v>47</v>
      </c>
    </row>
    <row r="18" spans="1:7" ht="24.65" customHeight="1">
      <c r="A18" s="108" t="s">
        <v>48</v>
      </c>
      <c r="B18" s="20" t="s">
        <v>49</v>
      </c>
      <c r="C18" s="20"/>
      <c r="D18" s="20"/>
      <c r="E18" s="20" t="s">
        <v>50</v>
      </c>
      <c r="F18" s="20" t="s">
        <v>51</v>
      </c>
    </row>
    <row r="19" spans="1:7" ht="24.65" customHeight="1">
      <c r="A19" s="109"/>
      <c r="B19" s="21" t="s">
        <v>52</v>
      </c>
      <c r="C19" s="30" t="s">
        <v>88</v>
      </c>
      <c r="D19" s="30">
        <v>3</v>
      </c>
      <c r="E19" s="25" t="s">
        <v>53</v>
      </c>
      <c r="F19" s="125" t="s">
        <v>28</v>
      </c>
    </row>
    <row r="20" spans="1:7" ht="24.65" customHeight="1">
      <c r="B20" s="21" t="s">
        <v>54</v>
      </c>
      <c r="C20" s="30" t="s">
        <v>98</v>
      </c>
      <c r="D20" s="30">
        <v>3</v>
      </c>
      <c r="E20" s="26" t="s">
        <v>151</v>
      </c>
      <c r="F20" s="120"/>
    </row>
    <row r="21" spans="1:7" ht="24.65" customHeight="1">
      <c r="B21" s="21" t="s">
        <v>11</v>
      </c>
      <c r="C21" s="30" t="s">
        <v>99</v>
      </c>
      <c r="D21" s="30">
        <v>3</v>
      </c>
      <c r="E21" s="26" t="s">
        <v>152</v>
      </c>
      <c r="F21" s="120"/>
    </row>
    <row r="22" spans="1:7" ht="24.65" customHeight="1">
      <c r="B22" s="21" t="s">
        <v>55</v>
      </c>
      <c r="C22" s="30" t="s">
        <v>100</v>
      </c>
      <c r="D22" s="30">
        <v>3</v>
      </c>
      <c r="E22" s="28" t="s">
        <v>56</v>
      </c>
      <c r="F22" s="120"/>
    </row>
    <row r="23" spans="1:7" ht="24.65" customHeight="1">
      <c r="B23" s="21" t="s">
        <v>57</v>
      </c>
      <c r="C23" s="30" t="s">
        <v>101</v>
      </c>
      <c r="D23" s="30">
        <v>3</v>
      </c>
      <c r="E23" s="29" t="s">
        <v>58</v>
      </c>
      <c r="F23" s="126"/>
    </row>
    <row r="24" spans="1:7" ht="24.65" customHeight="1">
      <c r="B24" s="21" t="s">
        <v>59</v>
      </c>
      <c r="C24" s="30" t="s">
        <v>102</v>
      </c>
      <c r="D24" s="30">
        <v>3</v>
      </c>
      <c r="E24" s="28" t="s">
        <v>60</v>
      </c>
      <c r="F24" s="120"/>
    </row>
    <row r="25" spans="1:7" ht="24.65" customHeight="1">
      <c r="B25" s="18" t="s">
        <v>61</v>
      </c>
      <c r="C25" s="31" t="s">
        <v>107</v>
      </c>
      <c r="D25" s="31">
        <v>3</v>
      </c>
      <c r="E25" s="110" t="s">
        <v>62</v>
      </c>
      <c r="F25" s="49" t="s">
        <v>153</v>
      </c>
    </row>
    <row r="26" spans="1:7" ht="24.65" customHeight="1">
      <c r="B26" s="18" t="s">
        <v>63</v>
      </c>
      <c r="C26" s="31" t="s">
        <v>108</v>
      </c>
      <c r="D26" s="31">
        <v>3</v>
      </c>
      <c r="E26" s="111"/>
      <c r="F26" s="49" t="s">
        <v>155</v>
      </c>
    </row>
    <row r="27" spans="1:7" ht="24.65" customHeight="1">
      <c r="B27" s="18" t="s">
        <v>64</v>
      </c>
      <c r="C27" s="31" t="s">
        <v>109</v>
      </c>
      <c r="D27" s="31">
        <v>3</v>
      </c>
      <c r="E27" s="112"/>
      <c r="F27" s="49" t="s">
        <v>154</v>
      </c>
    </row>
    <row r="28" spans="1:7" ht="24.65" customHeight="1">
      <c r="A28" s="108" t="s">
        <v>65</v>
      </c>
      <c r="B28" s="20" t="s">
        <v>49</v>
      </c>
      <c r="C28" s="20"/>
      <c r="D28" s="20"/>
      <c r="E28" s="20" t="s">
        <v>50</v>
      </c>
      <c r="F28" s="20" t="s">
        <v>51</v>
      </c>
    </row>
    <row r="29" spans="1:7" ht="24.65" customHeight="1">
      <c r="A29" s="109"/>
      <c r="B29" s="21" t="s">
        <v>66</v>
      </c>
      <c r="C29" s="30" t="s">
        <v>116</v>
      </c>
      <c r="D29" s="30">
        <v>3</v>
      </c>
      <c r="E29" s="25" t="s">
        <v>67</v>
      </c>
      <c r="F29" s="114" t="s">
        <v>28</v>
      </c>
    </row>
    <row r="30" spans="1:7" ht="24.65" customHeight="1">
      <c r="A30" s="13"/>
      <c r="B30" s="21" t="s">
        <v>68</v>
      </c>
      <c r="C30" s="30" t="s">
        <v>117</v>
      </c>
      <c r="D30" s="30">
        <v>3</v>
      </c>
      <c r="E30" s="26" t="s">
        <v>69</v>
      </c>
      <c r="F30" s="115"/>
      <c r="G30" s="14"/>
    </row>
    <row r="31" spans="1:7" ht="24.65" customHeight="1">
      <c r="A31" s="13"/>
      <c r="B31" s="21" t="s">
        <v>9</v>
      </c>
      <c r="C31" s="30" t="s">
        <v>118</v>
      </c>
      <c r="D31" s="30">
        <v>3</v>
      </c>
      <c r="E31" s="26" t="s">
        <v>70</v>
      </c>
      <c r="F31" s="115"/>
    </row>
    <row r="32" spans="1:7" ht="24.65" customHeight="1">
      <c r="A32" s="13"/>
      <c r="B32" s="21" t="s">
        <v>10</v>
      </c>
      <c r="C32" s="30" t="s">
        <v>119</v>
      </c>
      <c r="D32" s="30">
        <v>3</v>
      </c>
      <c r="E32" s="26" t="s">
        <v>71</v>
      </c>
      <c r="F32" s="115"/>
    </row>
    <row r="33" spans="1:6" ht="24.65" customHeight="1">
      <c r="A33" s="13"/>
      <c r="B33" s="21" t="s">
        <v>72</v>
      </c>
      <c r="C33" s="30" t="s">
        <v>120</v>
      </c>
      <c r="D33" s="30">
        <v>3</v>
      </c>
      <c r="E33" s="26" t="s">
        <v>60</v>
      </c>
      <c r="F33" s="116"/>
    </row>
    <row r="34" spans="1:6" ht="24.65" customHeight="1">
      <c r="A34" s="13"/>
      <c r="B34" s="18" t="s">
        <v>73</v>
      </c>
      <c r="C34" s="31" t="s">
        <v>110</v>
      </c>
      <c r="D34" s="31">
        <v>3</v>
      </c>
      <c r="E34" s="117" t="s">
        <v>74</v>
      </c>
      <c r="F34" s="33" t="s">
        <v>75</v>
      </c>
    </row>
    <row r="35" spans="1:6" ht="24.65" customHeight="1">
      <c r="A35" s="13"/>
      <c r="B35" s="18" t="s">
        <v>76</v>
      </c>
      <c r="C35" s="31" t="s">
        <v>111</v>
      </c>
      <c r="D35" s="34">
        <v>4</v>
      </c>
      <c r="E35" s="118"/>
      <c r="F35" s="33" t="s">
        <v>126</v>
      </c>
    </row>
    <row r="36" spans="1:6" ht="24.65" customHeight="1">
      <c r="A36" s="13"/>
      <c r="B36" s="18" t="s">
        <v>77</v>
      </c>
      <c r="C36" s="31" t="s">
        <v>112</v>
      </c>
      <c r="D36" s="31">
        <v>3</v>
      </c>
      <c r="E36" s="118"/>
      <c r="F36" s="114" t="s">
        <v>127</v>
      </c>
    </row>
    <row r="37" spans="1:6" ht="24.65" customHeight="1">
      <c r="A37" s="13"/>
      <c r="B37" s="18" t="s">
        <v>78</v>
      </c>
      <c r="C37" s="31" t="s">
        <v>113</v>
      </c>
      <c r="D37" s="31">
        <v>3</v>
      </c>
      <c r="E37" s="118"/>
      <c r="F37" s="115"/>
    </row>
    <row r="38" spans="1:6" ht="24.65" customHeight="1">
      <c r="A38" s="13"/>
      <c r="B38" s="18" t="s">
        <v>79</v>
      </c>
      <c r="C38" s="31" t="s">
        <v>114</v>
      </c>
      <c r="D38" s="31">
        <v>3</v>
      </c>
      <c r="E38" s="118"/>
      <c r="F38" s="115"/>
    </row>
    <row r="39" spans="1:6" ht="24.65" customHeight="1">
      <c r="A39" s="13"/>
      <c r="B39" s="18" t="s">
        <v>80</v>
      </c>
      <c r="C39" s="31" t="s">
        <v>115</v>
      </c>
      <c r="D39" s="31">
        <v>3</v>
      </c>
      <c r="E39" s="119"/>
      <c r="F39" s="116"/>
    </row>
  </sheetData>
  <mergeCells count="11">
    <mergeCell ref="E34:E39"/>
    <mergeCell ref="F36:F39"/>
    <mergeCell ref="F2:F13"/>
    <mergeCell ref="E14:E17"/>
    <mergeCell ref="F19:F24"/>
    <mergeCell ref="A1:A2"/>
    <mergeCell ref="E25:E27"/>
    <mergeCell ref="A28:A29"/>
    <mergeCell ref="A18:A19"/>
    <mergeCell ref="G1:K1"/>
    <mergeCell ref="F29:F33"/>
  </mergeCells>
  <phoneticPr fontId="2" type="noConversion"/>
  <dataValidations count="1">
    <dataValidation type="list" allowBlank="1" showInputMessage="1" showErrorMessage="1" sqref="F3:F5 F7:F13 F19 F16:F17 F21:F24 F28:F32" xr:uid="{5D60D011-23D9-4A10-813B-606011BBF67A}">
      <formula1>INDIRECT(E3)</formula1>
    </dataValidation>
  </dataValidation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5</vt:i4>
      </vt:variant>
    </vt:vector>
  </HeadingPairs>
  <TitlesOfParts>
    <vt:vector size="7" baseType="lpstr">
      <vt:lpstr>단체접수신청서</vt:lpstr>
      <vt:lpstr>BDF종목</vt:lpstr>
      <vt:lpstr>BDF종목!Print_Area</vt:lpstr>
      <vt:lpstr>공모_네일아트</vt:lpstr>
      <vt:lpstr>공모_메이크업</vt:lpstr>
      <vt:lpstr>공모_헤어아트</vt:lpstr>
      <vt:lpstr>작품출품부문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분장협회 kmaa</cp:lastModifiedBy>
  <cp:lastPrinted>2024-12-23T08:35:49Z</cp:lastPrinted>
  <dcterms:created xsi:type="dcterms:W3CDTF">2019-08-28T01:33:40Z</dcterms:created>
  <dcterms:modified xsi:type="dcterms:W3CDTF">2026-01-19T04:43:46Z</dcterms:modified>
</cp:coreProperties>
</file>