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ngh\Downloads\"/>
    </mc:Choice>
  </mc:AlternateContent>
  <xr:revisionPtr revIDLastSave="0" documentId="13_ncr:1_{69761BFA-BD50-4058-A74D-E872D0DA16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단체접수신청서" sheetId="2" r:id="rId1"/>
    <sheet name="BDF종목" sheetId="3" r:id="rId2"/>
  </sheets>
  <definedNames>
    <definedName name="_xlnm.Print_Area" localSheetId="1">BDF종목!$A$1:$F$44</definedName>
    <definedName name="공모_네일아트">표3[[#Data],[공모_네일아트]]</definedName>
    <definedName name="공모_메이크업">표1[[#Data],[공모_메이크업]]</definedName>
    <definedName name="공모_피부미용">표4[[#Data],[공모_피부미용]]</definedName>
    <definedName name="공모_헤어아트">표2[[#Data],[공모_헤어아트]]</definedName>
    <definedName name="작품출품부문">단체접수신청서!$C$2:$C$23</definedName>
    <definedName name="출품_프로젝트">표5[[#Data],[출품_프로젝트]]</definedName>
  </definedNames>
  <calcPr calcId="191029"/>
</workbook>
</file>

<file path=xl/calcChain.xml><?xml version="1.0" encoding="utf-8"?>
<calcChain xmlns="http://schemas.openxmlformats.org/spreadsheetml/2006/main">
  <c r="M2" i="2" l="1" a="1"/>
  <c r="M2" i="2" s="1"/>
  <c r="M3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9" i="2"/>
  <c r="N10" i="2"/>
  <c r="N13" i="2"/>
  <c r="N44" i="2"/>
  <c r="N45" i="2"/>
  <c r="N48" i="2"/>
  <c r="N129" i="2"/>
  <c r="N130" i="2"/>
  <c r="N141" i="2"/>
  <c r="N155" i="2"/>
  <c r="N157" i="2"/>
  <c r="N196" i="2"/>
  <c r="M14" i="2"/>
  <c r="N14" i="2" s="1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F10" i="2"/>
  <c r="F11" i="2"/>
  <c r="F12" i="2"/>
  <c r="F13" i="2"/>
  <c r="F14" i="2"/>
  <c r="F15" i="2"/>
  <c r="M9" i="2" s="1"/>
  <c r="N9" i="2" s="1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9" i="2"/>
  <c r="N139" i="2" l="1"/>
  <c r="N18" i="2"/>
  <c r="N131" i="2"/>
  <c r="N17" i="2"/>
  <c r="N194" i="2"/>
  <c r="N113" i="2"/>
  <c r="N189" i="2"/>
  <c r="N106" i="2"/>
  <c r="N188" i="2"/>
  <c r="N100" i="2"/>
  <c r="N187" i="2"/>
  <c r="N99" i="2"/>
  <c r="N180" i="2"/>
  <c r="N83" i="2"/>
  <c r="N171" i="2"/>
  <c r="N76" i="2"/>
  <c r="N164" i="2"/>
  <c r="N75" i="2"/>
  <c r="N161" i="2"/>
  <c r="N74" i="2"/>
  <c r="N160" i="2"/>
  <c r="N58" i="2"/>
  <c r="M15" i="2"/>
  <c r="N186" i="2"/>
  <c r="N156" i="2"/>
  <c r="N128" i="2"/>
  <c r="N98" i="2"/>
  <c r="N68" i="2"/>
  <c r="N43" i="2"/>
  <c r="N208" i="2"/>
  <c r="N179" i="2"/>
  <c r="N154" i="2"/>
  <c r="N124" i="2"/>
  <c r="N96" i="2"/>
  <c r="N66" i="2"/>
  <c r="N36" i="2"/>
  <c r="N205" i="2"/>
  <c r="N178" i="2"/>
  <c r="N148" i="2"/>
  <c r="N123" i="2"/>
  <c r="N93" i="2"/>
  <c r="N65" i="2"/>
  <c r="N35" i="2"/>
  <c r="N97" i="2"/>
  <c r="N204" i="2"/>
  <c r="N177" i="2"/>
  <c r="N147" i="2"/>
  <c r="N122" i="2"/>
  <c r="N92" i="2"/>
  <c r="N64" i="2"/>
  <c r="N34" i="2"/>
  <c r="N67" i="2"/>
  <c r="N203" i="2"/>
  <c r="N176" i="2"/>
  <c r="N146" i="2"/>
  <c r="N116" i="2"/>
  <c r="N91" i="2"/>
  <c r="N61" i="2"/>
  <c r="N33" i="2"/>
  <c r="N125" i="2"/>
  <c r="N202" i="2"/>
  <c r="N173" i="2"/>
  <c r="N145" i="2"/>
  <c r="N115" i="2"/>
  <c r="N90" i="2"/>
  <c r="N60" i="2"/>
  <c r="N32" i="2"/>
  <c r="N42" i="2"/>
  <c r="N197" i="2"/>
  <c r="N172" i="2"/>
  <c r="N144" i="2"/>
  <c r="N114" i="2"/>
  <c r="N84" i="2"/>
  <c r="N59" i="2"/>
  <c r="N29" i="2"/>
  <c r="N28" i="2"/>
  <c r="N195" i="2"/>
  <c r="N170" i="2"/>
  <c r="N140" i="2"/>
  <c r="N112" i="2"/>
  <c r="N82" i="2"/>
  <c r="N52" i="2"/>
  <c r="N27" i="2"/>
  <c r="M13" i="2"/>
  <c r="N109" i="2"/>
  <c r="N81" i="2"/>
  <c r="N51" i="2"/>
  <c r="N26" i="2"/>
  <c r="M10" i="2"/>
  <c r="N163" i="2"/>
  <c r="N108" i="2"/>
  <c r="N80" i="2"/>
  <c r="N20" i="2"/>
  <c r="M12" i="2"/>
  <c r="N12" i="2" s="1"/>
  <c r="N193" i="2"/>
  <c r="N138" i="2"/>
  <c r="N50" i="2"/>
  <c r="N192" i="2"/>
  <c r="N162" i="2"/>
  <c r="N132" i="2"/>
  <c r="N107" i="2"/>
  <c r="N77" i="2"/>
  <c r="N49" i="2"/>
  <c r="N19" i="2"/>
  <c r="N201" i="2"/>
  <c r="N185" i="2"/>
  <c r="N169" i="2"/>
  <c r="N153" i="2"/>
  <c r="N137" i="2"/>
  <c r="N121" i="2"/>
  <c r="N105" i="2"/>
  <c r="N89" i="2"/>
  <c r="N73" i="2"/>
  <c r="N57" i="2"/>
  <c r="N41" i="2"/>
  <c r="N25" i="2"/>
  <c r="N200" i="2"/>
  <c r="N184" i="2"/>
  <c r="N168" i="2"/>
  <c r="N152" i="2"/>
  <c r="N136" i="2"/>
  <c r="N120" i="2"/>
  <c r="N104" i="2"/>
  <c r="N88" i="2"/>
  <c r="N72" i="2"/>
  <c r="N56" i="2"/>
  <c r="N40" i="2"/>
  <c r="N24" i="2"/>
  <c r="N183" i="2"/>
  <c r="N151" i="2"/>
  <c r="N135" i="2"/>
  <c r="N119" i="2"/>
  <c r="N87" i="2"/>
  <c r="N71" i="2"/>
  <c r="N55" i="2"/>
  <c r="N39" i="2"/>
  <c r="N23" i="2"/>
  <c r="N199" i="2"/>
  <c r="N167" i="2"/>
  <c r="N103" i="2"/>
  <c r="N198" i="2"/>
  <c r="N182" i="2"/>
  <c r="N166" i="2"/>
  <c r="N150" i="2"/>
  <c r="N134" i="2"/>
  <c r="N118" i="2"/>
  <c r="N102" i="2"/>
  <c r="N86" i="2"/>
  <c r="N70" i="2"/>
  <c r="N54" i="2"/>
  <c r="N38" i="2"/>
  <c r="N22" i="2"/>
  <c r="N181" i="2"/>
  <c r="N165" i="2"/>
  <c r="N149" i="2"/>
  <c r="N133" i="2"/>
  <c r="N117" i="2"/>
  <c r="N101" i="2"/>
  <c r="N85" i="2"/>
  <c r="N69" i="2"/>
  <c r="N53" i="2"/>
  <c r="N37" i="2"/>
  <c r="N21" i="2"/>
  <c r="N16" i="2"/>
  <c r="N207" i="2"/>
  <c r="N191" i="2"/>
  <c r="N175" i="2"/>
  <c r="N159" i="2"/>
  <c r="N143" i="2"/>
  <c r="N127" i="2"/>
  <c r="N111" i="2"/>
  <c r="N95" i="2"/>
  <c r="N79" i="2"/>
  <c r="N63" i="2"/>
  <c r="N47" i="2"/>
  <c r="N31" i="2"/>
  <c r="N15" i="2"/>
  <c r="M11" i="2"/>
  <c r="N11" i="2" s="1"/>
  <c r="N206" i="2"/>
  <c r="N190" i="2"/>
  <c r="N174" i="2"/>
  <c r="N158" i="2"/>
  <c r="N142" i="2"/>
  <c r="N126" i="2"/>
  <c r="N110" i="2"/>
  <c r="N94" i="2"/>
  <c r="N78" i="2"/>
  <c r="N62" i="2"/>
  <c r="N46" i="2"/>
  <c r="N30" i="2"/>
  <c r="M4" i="2" l="1"/>
</calcChain>
</file>

<file path=xl/sharedStrings.xml><?xml version="1.0" encoding="utf-8"?>
<sst xmlns="http://schemas.openxmlformats.org/spreadsheetml/2006/main" count="234" uniqueCount="174">
  <si>
    <t>성명</t>
  </si>
  <si>
    <t>no.</t>
    <phoneticPr fontId="2" type="noConversion"/>
  </si>
  <si>
    <t>교육기관명</t>
    <phoneticPr fontId="2" type="noConversion"/>
  </si>
  <si>
    <t>웨딩메이크업</t>
  </si>
  <si>
    <t>패션메이크업</t>
  </si>
  <si>
    <t>환타지메이크업</t>
  </si>
  <si>
    <t>아트마스크</t>
  </si>
  <si>
    <t>마네킨 바디아트</t>
  </si>
  <si>
    <t>바디아트</t>
  </si>
  <si>
    <t>평면아트</t>
  </si>
  <si>
    <t>믹스미디어</t>
  </si>
  <si>
    <t>창작업스타일</t>
  </si>
  <si>
    <r>
      <t xml:space="preserve">연락처
</t>
    </r>
    <r>
      <rPr>
        <sz val="12"/>
        <color rgb="FF000000"/>
        <rFont val="맑은 고딕"/>
        <family val="3"/>
        <charset val="129"/>
        <scheme val="minor"/>
      </rPr>
      <t>(예.010-8182-5970)</t>
    </r>
    <phoneticPr fontId="2" type="noConversion"/>
  </si>
  <si>
    <r>
      <t xml:space="preserve">생년월일
</t>
    </r>
    <r>
      <rPr>
        <sz val="12"/>
        <color rgb="FF000000"/>
        <rFont val="맑은 고딕"/>
        <family val="3"/>
        <charset val="129"/>
        <scheme val="minor"/>
      </rPr>
      <t>(예.20030405)</t>
    </r>
    <phoneticPr fontId="2" type="noConversion"/>
  </si>
  <si>
    <t>캐릭터메이크업(2D)</t>
  </si>
  <si>
    <t>출전비 합계</t>
    <phoneticPr fontId="2" type="noConversion"/>
  </si>
  <si>
    <t>1종목</t>
    <phoneticPr fontId="2" type="noConversion"/>
  </si>
  <si>
    <t>2종목</t>
    <phoneticPr fontId="2" type="noConversion"/>
  </si>
  <si>
    <t>3종목</t>
    <phoneticPr fontId="2" type="noConversion"/>
  </si>
  <si>
    <t>4종목</t>
    <phoneticPr fontId="2" type="noConversion"/>
  </si>
  <si>
    <t>5종목</t>
    <phoneticPr fontId="2" type="noConversion"/>
  </si>
  <si>
    <t>010-8888-9999</t>
    <phoneticPr fontId="2" type="noConversion"/>
  </si>
  <si>
    <r>
      <rPr>
        <b/>
        <sz val="14"/>
        <rFont val="맑은 고딕"/>
        <family val="3"/>
        <charset val="129"/>
        <scheme val="minor"/>
      </rPr>
      <t>1. 부문선택</t>
    </r>
    <r>
      <rPr>
        <b/>
        <sz val="10"/>
        <color rgb="FFFF0000"/>
        <rFont val="맑은 고딕"/>
        <family val="3"/>
        <charset val="129"/>
        <scheme val="minor"/>
      </rPr>
      <t xml:space="preserve">
→ 셀 우측의 화살표로 선택</t>
    </r>
    <phoneticPr fontId="2" type="noConversion"/>
  </si>
  <si>
    <r>
      <rPr>
        <b/>
        <sz val="14"/>
        <color rgb="FF000000"/>
        <rFont val="맑은 고딕"/>
        <family val="3"/>
        <charset val="129"/>
        <scheme val="minor"/>
      </rPr>
      <t>2. 종목명</t>
    </r>
    <r>
      <rPr>
        <b/>
        <sz val="10"/>
        <color rgb="FF000000"/>
        <rFont val="맑은 고딕"/>
        <family val="3"/>
        <charset val="129"/>
        <scheme val="minor"/>
      </rPr>
      <t xml:space="preserve">      </t>
    </r>
    <r>
      <rPr>
        <b/>
        <sz val="10"/>
        <color theme="9" tint="-0.249977111117893"/>
        <rFont val="맑은 고딕"/>
        <family val="3"/>
        <charset val="129"/>
        <scheme val="minor"/>
      </rPr>
      <t>(</t>
    </r>
    <r>
      <rPr>
        <b/>
        <u/>
        <sz val="10"/>
        <color theme="9" tint="-0.249977111117893"/>
        <rFont val="맑은 고딕"/>
        <family val="3"/>
        <charset val="129"/>
        <scheme val="minor"/>
      </rPr>
      <t>①부문선택 후 선택 가능)</t>
    </r>
    <r>
      <rPr>
        <b/>
        <sz val="10"/>
        <color rgb="FFFF0000"/>
        <rFont val="맑은 고딕"/>
        <family val="3"/>
        <charset val="129"/>
        <scheme val="minor"/>
      </rPr>
      <t xml:space="preserve">
→ 셀 우측의 화살표를 눌러서 선택해주세요</t>
    </r>
    <phoneticPr fontId="2" type="noConversion"/>
  </si>
  <si>
    <t>캐릭터메이크업(3D)</t>
  </si>
  <si>
    <t>김하늘</t>
    <phoneticPr fontId="2" type="noConversion"/>
  </si>
  <si>
    <t>010-8888-7777</t>
    <phoneticPr fontId="2" type="noConversion"/>
  </si>
  <si>
    <t>신부의 이미지를 아름답게 표현</t>
  </si>
  <si>
    <t>각 종목에 자유롭게 주제표현 후
정면·측면, 세부 디테일 등을 
작품의 의도와 주제를 효과적으로 보여주는 
사진 3장을 자유롭게 선택하여 
공모전 제출서식에 작성하여 제출
(제출서식 : 홈페이지 공지사항에서 다운로드)</t>
    <phoneticPr fontId="2" type="noConversion"/>
  </si>
  <si>
    <t>웨딩환타지메이크업</t>
  </si>
  <si>
    <t>신비로운 웨딩메이크업을 데콜테까지 표현</t>
  </si>
  <si>
    <t>트렌드에 맞는 개성있는 메이크업 표현</t>
  </si>
  <si>
    <t>주제가 있는 환상적인 메이크업 연출</t>
  </si>
  <si>
    <t>창의적인 디자인을 상반신 마네킨 바디에 표현</t>
  </si>
  <si>
    <t>자유주제의 디자인을 창작하여 모델 전신에 표현</t>
  </si>
  <si>
    <t>작품의 캐릭터를 창의적으로 표현</t>
  </si>
  <si>
    <t>캐릭터를 입체적, 창의적으로 표현</t>
  </si>
  <si>
    <t>크리에이티브 메이크업</t>
  </si>
  <si>
    <t>창의적 재료와 디자인으로 얼굴에 주제 표현</t>
  </si>
  <si>
    <t>메이크업 일러스트레이션</t>
  </si>
  <si>
    <t>종이(화면)에 드로잉 및 기타소재로 2D/3D창작</t>
  </si>
  <si>
    <t>패션 오브제</t>
    <phoneticPr fontId="2" type="noConversion"/>
  </si>
  <si>
    <t>자유 주제로 창작하여 모델 또는 마네킨에 착장</t>
  </si>
  <si>
    <t>[국가실기1과제] 뷰티메이크업</t>
  </si>
  <si>
    <t>요구사항 및 유의사항은 미용사(메이크업) 실기 과제별 기준</t>
    <phoneticPr fontId="2" type="noConversion"/>
  </si>
  <si>
    <t>한복 or 내츄럴메이크업 중 선택 총3장</t>
  </si>
  <si>
    <t>[국가실기2과제] 시대메이크업</t>
  </si>
  <si>
    <t>트위기 or 펑크메이크업 중 선택 총3장</t>
  </si>
  <si>
    <t>[국가실기3과제] 캐릭터메이크업</t>
  </si>
  <si>
    <t>한국무용 or 레오파드메이크업 중 선택 총3장</t>
  </si>
  <si>
    <t>[국가실기4과제] 속눈썹연장</t>
  </si>
  <si>
    <t>국가실기도면 사진 참고 총 2장</t>
  </si>
  <si>
    <t>[공모전] 헤어아트</t>
    <phoneticPr fontId="2" type="noConversion"/>
  </si>
  <si>
    <t>종목명</t>
    <phoneticPr fontId="2" type="noConversion"/>
  </si>
  <si>
    <t>종목설명</t>
  </si>
  <si>
    <t>사진제출 양식</t>
  </si>
  <si>
    <t>창작컷트(미용사/이용사)</t>
  </si>
  <si>
    <t>자유로운 주제의 커트스타일 완성</t>
  </si>
  <si>
    <t>창작와인딩</t>
  </si>
  <si>
    <t>자유로운 방식으로 디자인 와인딩</t>
  </si>
  <si>
    <t>웨딩, 고전 등 자유 창작 업스타일</t>
  </si>
  <si>
    <t>창작컨슈머</t>
  </si>
  <si>
    <t>컬러링, 컷, 드라이의 조화미</t>
  </si>
  <si>
    <t>고전머리</t>
    <phoneticPr fontId="2" type="noConversion"/>
  </si>
  <si>
    <t>전통양식의 고전머리를 자유롭게 창작</t>
    <phoneticPr fontId="2" type="noConversion"/>
  </si>
  <si>
    <t>헤어아트 일러스트레이션</t>
  </si>
  <si>
    <t>종이(화면)위에 드로잉 및 기타소재로 2D/3D창작</t>
  </si>
  <si>
    <t>[국가실기] 헤어커트</t>
  </si>
  <si>
    <t>요구사항 및 유의사항은 
미용사(일반)/이용사 실기 과제별 기준</t>
    <phoneticPr fontId="2" type="noConversion"/>
  </si>
  <si>
    <t>스파니엘 or 이사도라 중 선택 총3장 사진제출</t>
  </si>
  <si>
    <t>[국가실기] 헤어퍼머넌트</t>
  </si>
  <si>
    <t>9등분 or 혼합형 중 선택 총3장 사진제출</t>
  </si>
  <si>
    <t>[국가실기] 이용사</t>
  </si>
  <si>
    <t>하상고 커트머리 총3장 사진제출</t>
  </si>
  <si>
    <t>[공모전] 네일아트</t>
    <phoneticPr fontId="2" type="noConversion"/>
  </si>
  <si>
    <t>젤살롱(핸드)</t>
  </si>
  <si>
    <t>스톤과 컬러를 이용한 아트 표현(손톱)</t>
  </si>
  <si>
    <t>젤살롱(페디아트)</t>
  </si>
  <si>
    <t>스톤과 컬러를 이용한 아트 표현(발톱)</t>
  </si>
  <si>
    <t>핸드페인팅, 에어브러쉬 등 자유로운 표현</t>
    <phoneticPr fontId="2" type="noConversion"/>
  </si>
  <si>
    <t>3가지 이상 재료(기법)을 사용한 창작 아트</t>
  </si>
  <si>
    <t>네일아트 일러스트레이션</t>
  </si>
  <si>
    <t>[국가실기1과제] 매니큐어</t>
  </si>
  <si>
    <t>요구사항 및 유의사항은 미용사(네일) 실기 과제별 기준</t>
    <phoneticPr fontId="2" type="noConversion"/>
  </si>
  <si>
    <t>케어전 사진 1장+컬러링후 정면/프리엣지 1장씩 총 3장</t>
  </si>
  <si>
    <t>[국가실기2과제] 젤매니큐어</t>
  </si>
  <si>
    <t xml:space="preserve">[Extension] 팁위드랩 </t>
  </si>
  <si>
    <t xml:space="preserve">[Extension] 실크익스텐션 </t>
  </si>
  <si>
    <t>[Extension] 아크릴프렌치스캅춰</t>
  </si>
  <si>
    <t>[Extension] 젤원톤스캅춰</t>
  </si>
  <si>
    <t>[공모전] 피부미용</t>
    <phoneticPr fontId="2" type="noConversion"/>
  </si>
  <si>
    <t>페이셜 &lt;효소클렌징/모델링팩&gt;</t>
  </si>
  <si>
    <t>40분간 모델(얼굴&amp;데콜테) 또는 마네킨에 
효소클렌징과 모델링팩을 포함한 페이셜 관리를 진행</t>
    <phoneticPr fontId="2" type="noConversion"/>
  </si>
  <si>
    <t>가로형식 동영상으로 모델 또는 마네킨이 잘 보이도록 촬영하여 제출 (8배속으로 편집하여 제출 가능)</t>
    <phoneticPr fontId="2" type="noConversion"/>
  </si>
  <si>
    <t>[출품부문]
뷰티디자인 프로젝트</t>
    <phoneticPr fontId="2" type="noConversion"/>
  </si>
  <si>
    <t>종목설명</t>
    <phoneticPr fontId="2" type="noConversion"/>
  </si>
  <si>
    <t>자유출품(뷰티디자인 프로젝트)</t>
    <phoneticPr fontId="2" type="noConversion"/>
  </si>
  <si>
    <t>자유로운 형식의 사진 3장 제출
(메인사진부터 1번~3번으로 넘버링)</t>
    <phoneticPr fontId="2" type="noConversion"/>
  </si>
  <si>
    <t>[공모전] 메이크업</t>
    <phoneticPr fontId="2" type="noConversion"/>
  </si>
  <si>
    <t>입금자명/입금일자</t>
    <phoneticPr fontId="2" type="noConversion"/>
  </si>
  <si>
    <t>기타사항</t>
    <phoneticPr fontId="2" type="noConversion"/>
  </si>
  <si>
    <t>010-7878-8989</t>
    <phoneticPr fontId="2" type="noConversion"/>
  </si>
  <si>
    <t>기호</t>
    <phoneticPr fontId="2" type="noConversion"/>
  </si>
  <si>
    <t>MB</t>
    <phoneticPr fontId="2" type="noConversion"/>
  </si>
  <si>
    <t>MI</t>
    <phoneticPr fontId="2" type="noConversion"/>
  </si>
  <si>
    <t>HC</t>
    <phoneticPr fontId="2" type="noConversion"/>
  </si>
  <si>
    <t>MW</t>
    <phoneticPr fontId="2" type="noConversion"/>
  </si>
  <si>
    <t>MM</t>
    <phoneticPr fontId="2" type="noConversion"/>
  </si>
  <si>
    <t>MS</t>
    <phoneticPr fontId="2" type="noConversion"/>
  </si>
  <si>
    <t>MF</t>
    <phoneticPr fontId="2" type="noConversion"/>
  </si>
  <si>
    <t>MT</t>
    <phoneticPr fontId="2" type="noConversion"/>
  </si>
  <si>
    <t>MA</t>
    <phoneticPr fontId="2" type="noConversion"/>
  </si>
  <si>
    <t>MC</t>
    <phoneticPr fontId="2" type="noConversion"/>
  </si>
  <si>
    <t>MD</t>
    <phoneticPr fontId="2" type="noConversion"/>
  </si>
  <si>
    <t>MK</t>
    <phoneticPr fontId="2" type="noConversion"/>
  </si>
  <si>
    <t>HW</t>
    <phoneticPr fontId="2" type="noConversion"/>
  </si>
  <si>
    <t>HU</t>
    <phoneticPr fontId="2" type="noConversion"/>
  </si>
  <si>
    <t>HS</t>
    <phoneticPr fontId="2" type="noConversion"/>
  </si>
  <si>
    <t>HT</t>
    <phoneticPr fontId="2" type="noConversion"/>
  </si>
  <si>
    <t>HI</t>
    <phoneticPr fontId="2" type="noConversion"/>
  </si>
  <si>
    <t>M1</t>
    <phoneticPr fontId="2" type="noConversion"/>
  </si>
  <si>
    <t>M2</t>
    <phoneticPr fontId="2" type="noConversion"/>
  </si>
  <si>
    <t>M3</t>
    <phoneticPr fontId="2" type="noConversion"/>
  </si>
  <si>
    <t>M4</t>
    <phoneticPr fontId="2" type="noConversion"/>
  </si>
  <si>
    <t>H1</t>
    <phoneticPr fontId="2" type="noConversion"/>
  </si>
  <si>
    <t>H2</t>
    <phoneticPr fontId="2" type="noConversion"/>
  </si>
  <si>
    <t>H3</t>
    <phoneticPr fontId="2" type="noConversion"/>
  </si>
  <si>
    <t>N1</t>
    <phoneticPr fontId="2" type="noConversion"/>
  </si>
  <si>
    <t>N2</t>
    <phoneticPr fontId="2" type="noConversion"/>
  </si>
  <si>
    <t>N3</t>
    <phoneticPr fontId="2" type="noConversion"/>
  </si>
  <si>
    <t>N4</t>
    <phoneticPr fontId="2" type="noConversion"/>
  </si>
  <si>
    <t>N5</t>
    <phoneticPr fontId="2" type="noConversion"/>
  </si>
  <si>
    <t>N6</t>
    <phoneticPr fontId="2" type="noConversion"/>
  </si>
  <si>
    <t>NH</t>
    <phoneticPr fontId="2" type="noConversion"/>
  </si>
  <si>
    <t>NF</t>
    <phoneticPr fontId="2" type="noConversion"/>
  </si>
  <si>
    <t>NA</t>
    <phoneticPr fontId="2" type="noConversion"/>
  </si>
  <si>
    <t>NM</t>
    <phoneticPr fontId="2" type="noConversion"/>
  </si>
  <si>
    <t>NI</t>
    <phoneticPr fontId="2" type="noConversion"/>
  </si>
  <si>
    <t>SF</t>
    <phoneticPr fontId="2" type="noConversion"/>
  </si>
  <si>
    <t>FF</t>
    <phoneticPr fontId="2" type="noConversion"/>
  </si>
  <si>
    <t>김사라</t>
    <phoneticPr fontId="2" type="noConversion"/>
  </si>
  <si>
    <t>김수지</t>
    <phoneticPr fontId="2" type="noConversion"/>
  </si>
  <si>
    <t>김아린</t>
    <phoneticPr fontId="2" type="noConversion"/>
  </si>
  <si>
    <r>
      <rPr>
        <b/>
        <sz val="14"/>
        <color rgb="FF000000"/>
        <rFont val="맑은 고딕"/>
        <family val="3"/>
        <charset val="129"/>
        <scheme val="minor"/>
      </rPr>
      <t>4.첨부파일명</t>
    </r>
    <r>
      <rPr>
        <b/>
        <sz val="12"/>
        <color rgb="FF000000"/>
        <rFont val="맑은 고딕"/>
        <family val="3"/>
        <charset val="129"/>
        <scheme val="minor"/>
      </rPr>
      <t>은
아래와 같이 저장</t>
    </r>
    <phoneticPr fontId="2" type="noConversion"/>
  </si>
  <si>
    <t>3.종목수 및 출전비 확인</t>
    <phoneticPr fontId="2" type="noConversion"/>
  </si>
  <si>
    <t>부채꼴과 선마블링의 정면/프리엣지 1장씩 총4장</t>
    <phoneticPr fontId="2" type="noConversion"/>
  </si>
  <si>
    <t>정면1+측면1+프리엣지1 총3장</t>
    <phoneticPr fontId="2" type="noConversion"/>
  </si>
  <si>
    <t>010-8888-9797</t>
    <phoneticPr fontId="2" type="noConversion"/>
  </si>
  <si>
    <t>사진(장)</t>
    <phoneticPr fontId="2" type="noConversion"/>
  </si>
  <si>
    <t>다양한 재료로 마스크(입체)를 표현</t>
    <phoneticPr fontId="2" type="noConversion"/>
  </si>
  <si>
    <t>전시실적을 위한 출품으로 시상계획 해당없음 
→ 종목설명을 포함한 제출서식을 작성하여 송부</t>
    <phoneticPr fontId="2" type="noConversion"/>
  </si>
  <si>
    <t>패션 오브제</t>
  </si>
  <si>
    <t>고전머리</t>
  </si>
  <si>
    <t>자유출품(뷰티디자인 프로젝트)</t>
  </si>
  <si>
    <t>공모_메이크업</t>
  </si>
  <si>
    <t>공모_메이크업</t>
    <phoneticPr fontId="2" type="noConversion"/>
  </si>
  <si>
    <t>공모_헤어아트</t>
  </si>
  <si>
    <t>공모_헤어아트</t>
    <phoneticPr fontId="2" type="noConversion"/>
  </si>
  <si>
    <t>공모_네일아트</t>
  </si>
  <si>
    <t>공모_네일아트</t>
    <phoneticPr fontId="2" type="noConversion"/>
  </si>
  <si>
    <t>공모_피부미용</t>
  </si>
  <si>
    <t>공모_피부미용</t>
    <phoneticPr fontId="2" type="noConversion"/>
  </si>
  <si>
    <t>출품_프로젝트</t>
  </si>
  <si>
    <t>출품_프로젝트</t>
    <phoneticPr fontId="2" type="noConversion"/>
  </si>
  <si>
    <t>출품인원 합계</t>
    <phoneticPr fontId="2" type="noConversion"/>
  </si>
  <si>
    <r>
      <t>접수담당자</t>
    </r>
    <r>
      <rPr>
        <b/>
        <sz val="11"/>
        <color theme="0"/>
        <rFont val="맑은 고딕"/>
        <family val="3"/>
        <charset val="129"/>
        <scheme val="major"/>
      </rPr>
      <t>(직위)</t>
    </r>
    <phoneticPr fontId="2" type="noConversion"/>
  </si>
  <si>
    <r>
      <rPr>
        <sz val="14"/>
        <rFont val="맑은 고딕"/>
        <family val="3"/>
        <charset val="129"/>
        <scheme val="major"/>
      </rPr>
      <t>연락처</t>
    </r>
    <r>
      <rPr>
        <sz val="11"/>
        <rFont val="맑은 고딕"/>
        <family val="3"/>
        <charset val="129"/>
        <scheme val="major"/>
      </rPr>
      <t>(HP)</t>
    </r>
    <phoneticPr fontId="2" type="noConversion"/>
  </si>
  <si>
    <t>출품종목 합계</t>
    <phoneticPr fontId="2" type="noConversion"/>
  </si>
  <si>
    <r>
      <t>기관대표자</t>
    </r>
    <r>
      <rPr>
        <b/>
        <sz val="11"/>
        <color theme="0"/>
        <rFont val="맑은 고딕"/>
        <family val="3"/>
        <charset val="129"/>
        <scheme val="major"/>
      </rPr>
      <t>(직위)</t>
    </r>
    <phoneticPr fontId="2" type="noConversion"/>
  </si>
  <si>
    <t>총 접수비 합계</t>
    <phoneticPr fontId="2" type="noConversion"/>
  </si>
  <si>
    <t>ㅇ</t>
    <phoneticPr fontId="2" type="noConversion"/>
  </si>
  <si>
    <r>
      <rPr>
        <sz val="14"/>
        <color theme="1"/>
        <rFont val="Segoe UI Symbol"/>
        <family val="3"/>
      </rPr>
      <t xml:space="preserve">✔ </t>
    </r>
    <r>
      <rPr>
        <b/>
        <sz val="14"/>
        <color theme="1"/>
        <rFont val="맑은 고딕"/>
        <family val="3"/>
        <charset val="129"/>
      </rPr>
      <t>뷰티디자인페어 접수방법 안내</t>
    </r>
    <r>
      <rPr>
        <b/>
        <sz val="14"/>
        <color theme="1"/>
        <rFont val="맑은 고딕"/>
        <family val="3"/>
        <charset val="129"/>
        <scheme val="major"/>
      </rPr>
      <t xml:space="preserve"> </t>
    </r>
    <r>
      <rPr>
        <sz val="14"/>
        <color theme="1"/>
        <rFont val="맑은 고딕"/>
        <family val="3"/>
        <charset val="129"/>
        <scheme val="major"/>
      </rPr>
      <t xml:space="preserve">
</t>
    </r>
    <r>
      <rPr>
        <sz val="14"/>
        <color theme="1"/>
        <rFont val="Segoe UI Symbol"/>
        <family val="3"/>
      </rPr>
      <t>•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Segoe UI Symbol"/>
        <family val="3"/>
      </rPr>
      <t>①</t>
    </r>
    <r>
      <rPr>
        <sz val="14"/>
        <color theme="1"/>
        <rFont val="맑은 고딕"/>
        <family val="3"/>
        <charset val="129"/>
        <scheme val="major"/>
      </rPr>
      <t xml:space="preserve">본 신청서 이메일 전송, </t>
    </r>
    <r>
      <rPr>
        <sz val="14"/>
        <color theme="1"/>
        <rFont val="Segoe UI Symbol"/>
        <family val="3"/>
      </rPr>
      <t>②</t>
    </r>
    <r>
      <rPr>
        <sz val="14"/>
        <color theme="1"/>
        <rFont val="맑은 고딕"/>
        <family val="3"/>
        <charset val="129"/>
        <scheme val="major"/>
      </rPr>
      <t xml:space="preserve">입금, </t>
    </r>
    <r>
      <rPr>
        <sz val="14"/>
        <color theme="1"/>
        <rFont val="Segoe UI Symbol"/>
        <family val="3"/>
      </rPr>
      <t>③</t>
    </r>
    <r>
      <rPr>
        <sz val="14"/>
        <color theme="1"/>
        <rFont val="맑은 고딕"/>
        <family val="3"/>
        <charset val="129"/>
        <scheme val="major"/>
      </rPr>
      <t xml:space="preserve">작품사진 전송
</t>
    </r>
    <r>
      <rPr>
        <sz val="14"/>
        <color theme="1"/>
        <rFont val="Segoe UI Symbol"/>
        <family val="3"/>
      </rPr>
      <t>(</t>
    </r>
    <r>
      <rPr>
        <sz val="14"/>
        <color theme="1"/>
        <rFont val="맑은 고딕"/>
        <family val="3"/>
        <charset val="129"/>
        <scheme val="major"/>
      </rPr>
      <t>접수기간 2025년 1월 8일부터 2월 7일까지)
•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 xml:space="preserve">E-mail : kmaa98@hanmail.net
</t>
    </r>
    <r>
      <rPr>
        <sz val="14"/>
        <color theme="1"/>
        <rFont val="Segoe UI Symbol"/>
        <family val="3"/>
      </rPr>
      <t>•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 xml:space="preserve">국민은행 097-25-0030-300 사단법인 한국분장예술인협회
</t>
    </r>
    <r>
      <rPr>
        <sz val="14"/>
        <color rgb="FFFF0000"/>
        <rFont val="Calibri"/>
        <family val="3"/>
        <charset val="1"/>
      </rPr>
      <t>•</t>
    </r>
    <r>
      <rPr>
        <sz val="14"/>
        <color rgb="FFFF0000"/>
        <rFont val="Calibri"/>
        <family val="3"/>
      </rPr>
      <t xml:space="preserve"> 2025</t>
    </r>
    <r>
      <rPr>
        <sz val="14"/>
        <color rgb="FFFF0000"/>
        <rFont val="맑은 고딕"/>
        <family val="3"/>
        <charset val="129"/>
        <scheme val="major"/>
      </rPr>
      <t>년</t>
    </r>
    <r>
      <rPr>
        <sz val="14"/>
        <color rgb="FFFF0000"/>
        <rFont val="Calibri"/>
        <family val="3"/>
      </rPr>
      <t xml:space="preserve"> 2</t>
    </r>
    <r>
      <rPr>
        <sz val="14"/>
        <color rgb="FFFF0000"/>
        <rFont val="맑은 고딕"/>
        <family val="3"/>
        <charset val="129"/>
        <scheme val="major"/>
      </rPr>
      <t>월</t>
    </r>
    <r>
      <rPr>
        <sz val="14"/>
        <color rgb="FFFF0000"/>
        <rFont val="Calibri"/>
        <family val="3"/>
      </rPr>
      <t xml:space="preserve"> 10</t>
    </r>
    <r>
      <rPr>
        <sz val="14"/>
        <color rgb="FFFF0000"/>
        <rFont val="맑은 고딕"/>
        <family val="3"/>
        <charset val="129"/>
        <scheme val="major"/>
      </rPr>
      <t>일</t>
    </r>
    <r>
      <rPr>
        <sz val="14"/>
        <color rgb="FFFF0000"/>
        <rFont val="Calibri"/>
        <family val="3"/>
      </rPr>
      <t xml:space="preserve"> </t>
    </r>
    <r>
      <rPr>
        <sz val="14"/>
        <color rgb="FFFF0000"/>
        <rFont val="맑은 고딕"/>
        <family val="3"/>
        <charset val="129"/>
        <scheme val="major"/>
      </rPr>
      <t>이후</t>
    </r>
    <r>
      <rPr>
        <sz val="14"/>
        <color rgb="FFFF0000"/>
        <rFont val="Calibri"/>
        <family val="3"/>
      </rPr>
      <t xml:space="preserve"> </t>
    </r>
    <r>
      <rPr>
        <sz val="14"/>
        <color rgb="FFFF0000"/>
        <rFont val="맑은 고딕"/>
        <family val="3"/>
        <charset val="129"/>
        <scheme val="major"/>
      </rPr>
      <t>작품제출을</t>
    </r>
    <r>
      <rPr>
        <sz val="14"/>
        <color rgb="FFFF0000"/>
        <rFont val="Calibri"/>
        <family val="3"/>
      </rPr>
      <t xml:space="preserve"> </t>
    </r>
    <r>
      <rPr>
        <sz val="14"/>
        <color rgb="FFFF0000"/>
        <rFont val="맑은 고딕"/>
        <family val="3"/>
        <charset val="129"/>
        <scheme val="major"/>
      </rPr>
      <t>하실</t>
    </r>
    <r>
      <rPr>
        <sz val="14"/>
        <color rgb="FFFF0000"/>
        <rFont val="Calibri"/>
        <family val="3"/>
      </rPr>
      <t xml:space="preserve"> </t>
    </r>
    <r>
      <rPr>
        <sz val="14"/>
        <color rgb="FFFF0000"/>
        <rFont val="맑은 고딕"/>
        <family val="3"/>
        <charset val="129"/>
        <scheme val="major"/>
      </rPr>
      <t>경우</t>
    </r>
    <r>
      <rPr>
        <sz val="14"/>
        <color rgb="FFFF0000"/>
        <rFont val="Calibri"/>
        <family val="3"/>
      </rPr>
      <t xml:space="preserve">, </t>
    </r>
    <r>
      <rPr>
        <sz val="14"/>
        <color rgb="FFFF0000"/>
        <rFont val="맑은 고딕"/>
        <family val="3"/>
        <charset val="129"/>
        <scheme val="major"/>
      </rPr>
      <t>심사가</t>
    </r>
    <r>
      <rPr>
        <sz val="14"/>
        <color rgb="FFFF0000"/>
        <rFont val="Calibri"/>
        <family val="3"/>
      </rPr>
      <t xml:space="preserve"> </t>
    </r>
    <r>
      <rPr>
        <sz val="14"/>
        <color rgb="FFFF0000"/>
        <rFont val="맑은 고딕"/>
        <family val="3"/>
        <charset val="129"/>
        <scheme val="major"/>
      </rPr>
      <t>불가능하여</t>
    </r>
    <r>
      <rPr>
        <sz val="14"/>
        <color rgb="FFFF0000"/>
        <rFont val="Calibri"/>
        <family val="3"/>
      </rPr>
      <t xml:space="preserve"> </t>
    </r>
    <r>
      <rPr>
        <sz val="14"/>
        <color rgb="FFFF0000"/>
        <rFont val="맑은 고딕"/>
        <family val="3"/>
        <charset val="129"/>
        <scheme val="major"/>
      </rPr>
      <t>실격</t>
    </r>
    <r>
      <rPr>
        <sz val="14"/>
        <color rgb="FFFF0000"/>
        <rFont val="Calibri"/>
        <family val="3"/>
      </rPr>
      <t xml:space="preserve"> </t>
    </r>
    <r>
      <rPr>
        <sz val="14"/>
        <color rgb="FFFF0000"/>
        <rFont val="맑은 고딕"/>
        <family val="3"/>
        <charset val="129"/>
        <scheme val="major"/>
      </rPr>
      <t>처리됩니다</t>
    </r>
    <r>
      <rPr>
        <sz val="14"/>
        <color rgb="FFFF0000"/>
        <rFont val="Calibri"/>
        <family val="3"/>
      </rPr>
      <t xml:space="preserve">. </t>
    </r>
    <phoneticPr fontId="2" type="noConversion"/>
  </si>
  <si>
    <r>
      <rPr>
        <sz val="14"/>
        <color theme="1"/>
        <rFont val="Segoe UI Symbol"/>
        <family val="3"/>
      </rPr>
      <t xml:space="preserve">✔ </t>
    </r>
    <r>
      <rPr>
        <b/>
        <sz val="14"/>
        <color theme="1"/>
        <rFont val="맑은 고딕"/>
        <family val="3"/>
        <charset val="129"/>
      </rPr>
      <t xml:space="preserve">기타 </t>
    </r>
    <r>
      <rPr>
        <b/>
        <sz val="14"/>
        <color theme="1"/>
        <rFont val="맑은 고딕"/>
        <family val="3"/>
        <charset val="129"/>
        <scheme val="major"/>
      </rPr>
      <t>유의사항</t>
    </r>
    <r>
      <rPr>
        <b/>
        <sz val="14"/>
        <color theme="1"/>
        <rFont val="Calibri"/>
        <family val="3"/>
      </rPr>
      <t xml:space="preserve">
</t>
    </r>
    <r>
      <rPr>
        <sz val="14"/>
        <color theme="1"/>
        <rFont val="Calibri"/>
        <family val="3"/>
        <charset val="1"/>
      </rPr>
      <t>•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종목명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접수오류가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빈번하니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서식에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준하여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작성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부탁드립니다</t>
    </r>
    <r>
      <rPr>
        <sz val="14"/>
        <color theme="1"/>
        <rFont val="Calibri"/>
        <family val="3"/>
      </rPr>
      <t>.</t>
    </r>
    <r>
      <rPr>
        <sz val="14"/>
        <color theme="1"/>
        <rFont val="맑은 고딕"/>
        <family val="3"/>
        <charset val="129"/>
        <scheme val="major"/>
      </rPr>
      <t xml:space="preserve">
•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 xml:space="preserve">하단 </t>
    </r>
    <r>
      <rPr>
        <sz val="14"/>
        <color theme="1"/>
        <rFont val="Segoe UI Symbol"/>
        <family val="3"/>
      </rPr>
      <t>①</t>
    </r>
    <r>
      <rPr>
        <sz val="14"/>
        <color theme="1"/>
        <rFont val="맑은 고딕"/>
        <family val="3"/>
        <charset val="129"/>
        <scheme val="major"/>
      </rPr>
      <t>,</t>
    </r>
    <r>
      <rPr>
        <sz val="14"/>
        <color theme="1"/>
        <rFont val="Segoe UI Symbol"/>
        <family val="3"/>
      </rPr>
      <t>②</t>
    </r>
    <r>
      <rPr>
        <sz val="14"/>
        <color theme="1"/>
        <rFont val="맑은 고딕"/>
        <family val="3"/>
        <charset val="129"/>
        <scheme val="major"/>
      </rPr>
      <t xml:space="preserve">의 "부문과 종목명"은 선택화살표로 완성해주세요. 
</t>
    </r>
    <r>
      <rPr>
        <sz val="14"/>
        <color theme="1"/>
        <rFont val="Segoe UI Symbol"/>
        <family val="3"/>
        <charset val="1"/>
      </rPr>
      <t>•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Segoe UI Symbol"/>
        <family val="3"/>
      </rPr>
      <t>①</t>
    </r>
    <r>
      <rPr>
        <sz val="14"/>
        <color theme="1"/>
        <rFont val="맑은 고딕"/>
        <family val="3"/>
        <charset val="129"/>
        <scheme val="major"/>
      </rPr>
      <t xml:space="preserve">부문→ </t>
    </r>
    <r>
      <rPr>
        <sz val="14"/>
        <color theme="1"/>
        <rFont val="Segoe UI Symbol"/>
        <family val="3"/>
      </rPr>
      <t>②</t>
    </r>
    <r>
      <rPr>
        <sz val="14"/>
        <color theme="1"/>
        <rFont val="맑은 고딕"/>
        <family val="3"/>
        <charset val="129"/>
        <scheme val="major"/>
      </rPr>
      <t xml:space="preserve">종목명 선택(셀을 클릭하면 화살표가 나타납니다.)
• 인적사항에 띄어쓰기 또는 기호를 다르게 넣으면, 동일인으로 분류되지 않으니 반드시 통일하여 주세요. </t>
    </r>
    <r>
      <rPr>
        <sz val="14"/>
        <color theme="1"/>
        <rFont val="Calibri"/>
        <family val="3"/>
      </rPr>
      <t xml:space="preserve">
</t>
    </r>
    <r>
      <rPr>
        <sz val="14"/>
        <color theme="1"/>
        <rFont val="Calibri"/>
        <family val="3"/>
        <charset val="1"/>
      </rPr>
      <t>•</t>
    </r>
    <r>
      <rPr>
        <sz val="14"/>
        <color theme="1"/>
        <rFont val="Calibri"/>
        <family val="3"/>
      </rPr>
      <t xml:space="preserve"> 1</t>
    </r>
    <r>
      <rPr>
        <sz val="14"/>
        <color theme="1"/>
        <rFont val="맑은 고딕"/>
        <family val="3"/>
        <charset val="129"/>
        <scheme val="major"/>
      </rPr>
      <t>명의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출품자는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같은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종목으로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중복출전이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불가능합니다</t>
    </r>
    <r>
      <rPr>
        <sz val="14"/>
        <color theme="1"/>
        <rFont val="Calibri"/>
        <family val="3"/>
      </rPr>
      <t xml:space="preserve">. 
</t>
    </r>
    <r>
      <rPr>
        <sz val="14"/>
        <color theme="1"/>
        <rFont val="Calibri"/>
        <family val="3"/>
        <charset val="1"/>
      </rPr>
      <t>•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신청내역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수정시에는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신청서를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이메일로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재전송해주시면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됩니다</t>
    </r>
    <r>
      <rPr>
        <sz val="14"/>
        <color theme="1"/>
        <rFont val="Calibri"/>
        <family val="3"/>
      </rPr>
      <t xml:space="preserve">. </t>
    </r>
    <phoneticPr fontId="2" type="noConversion"/>
  </si>
  <si>
    <t>종목수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</si>
</sst>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);[Red]\(0\)"/>
  </numFmts>
  <fonts count="48">
    <font>
      <sz val="11"/>
      <color theme="1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4"/>
      <color theme="1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8"/>
      <color theme="1"/>
      <name val="HY견고딕"/>
      <family val="1"/>
      <charset val="129"/>
    </font>
    <font>
      <b/>
      <sz val="11"/>
      <color rgb="FF000000"/>
      <name val="나눔고딕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u/>
      <sz val="10"/>
      <color theme="9" tint="-0.249977111117893"/>
      <name val="맑은 고딕"/>
      <family val="3"/>
      <charset val="129"/>
      <scheme val="minor"/>
    </font>
    <font>
      <b/>
      <sz val="10"/>
      <color theme="9" tint="-0.249977111117893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rgb="FF000000"/>
      <name val="나눔고딕"/>
      <family val="3"/>
      <charset val="129"/>
    </font>
    <font>
      <sz val="14"/>
      <color theme="1"/>
      <name val="맑은 고딕"/>
      <family val="2"/>
      <charset val="129"/>
      <scheme val="minor"/>
    </font>
    <font>
      <sz val="14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5"/>
      <color theme="1"/>
      <name val="나눔바른고딕"/>
      <family val="3"/>
      <charset val="129"/>
    </font>
    <font>
      <b/>
      <sz val="14"/>
      <color theme="1"/>
      <name val="나눔바른고딕"/>
      <family val="3"/>
      <charset val="129"/>
    </font>
    <font>
      <sz val="14"/>
      <color theme="0"/>
      <name val="나눔바른고딕"/>
      <family val="3"/>
      <charset val="129"/>
    </font>
    <font>
      <b/>
      <sz val="11"/>
      <name val="나눔바른고딕"/>
      <family val="3"/>
      <charset val="129"/>
    </font>
    <font>
      <sz val="11"/>
      <name val="나눔바른고딕"/>
      <family val="3"/>
      <charset val="129"/>
    </font>
    <font>
      <b/>
      <sz val="13"/>
      <color rgb="FFFFFFFF"/>
      <name val="나눔바른고딕"/>
      <family val="3"/>
      <charset val="129"/>
    </font>
    <font>
      <b/>
      <sz val="12"/>
      <color theme="0"/>
      <name val="나눔바른고딕"/>
      <family val="3"/>
      <charset val="129"/>
    </font>
    <font>
      <b/>
      <sz val="11"/>
      <color rgb="FF000000"/>
      <name val="나눔바른고딕"/>
      <family val="3"/>
      <charset val="129"/>
    </font>
    <font>
      <sz val="11"/>
      <color rgb="FF000000"/>
      <name val="나눔바른고딕"/>
      <family val="3"/>
      <charset val="129"/>
    </font>
    <font>
      <sz val="11"/>
      <color theme="8" tint="-0.249977111117893"/>
      <name val="나눔바른고딕"/>
      <family val="3"/>
      <charset val="129"/>
    </font>
    <font>
      <b/>
      <sz val="11"/>
      <color rgb="FFFF0000"/>
      <name val="나눔바른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b/>
      <sz val="11"/>
      <color rgb="FF000000"/>
      <name val="나눔고딕"/>
      <charset val="129"/>
    </font>
    <font>
      <b/>
      <sz val="14"/>
      <color theme="0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1"/>
      <color theme="0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4"/>
      <color theme="0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ajor"/>
    </font>
    <font>
      <sz val="14"/>
      <color theme="1"/>
      <name val="Segoe UI Symbol"/>
      <family val="3"/>
    </font>
    <font>
      <b/>
      <sz val="14"/>
      <color theme="1"/>
      <name val="맑은 고딕"/>
      <family val="3"/>
      <charset val="129"/>
    </font>
    <font>
      <sz val="14"/>
      <color theme="1"/>
      <name val="Calibri"/>
      <family val="3"/>
    </font>
    <font>
      <sz val="14"/>
      <color rgb="FFFF0000"/>
      <name val="Calibri"/>
      <family val="3"/>
      <charset val="1"/>
    </font>
    <font>
      <sz val="14"/>
      <color rgb="FFFF0000"/>
      <name val="Calibri"/>
      <family val="3"/>
    </font>
    <font>
      <sz val="14"/>
      <color rgb="FFFF0000"/>
      <name val="맑은 고딕"/>
      <family val="3"/>
      <charset val="129"/>
      <scheme val="major"/>
    </font>
    <font>
      <b/>
      <sz val="14"/>
      <color theme="1"/>
      <name val="Calibri"/>
      <family val="3"/>
    </font>
    <font>
      <sz val="14"/>
      <color theme="1"/>
      <name val="Calibri"/>
      <family val="3"/>
      <charset val="1"/>
    </font>
    <font>
      <sz val="14"/>
      <color theme="1"/>
      <name val="Segoe UI Symbol"/>
      <family val="3"/>
      <charset val="1"/>
    </font>
  </fonts>
  <fills count="1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16798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9F7F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thick">
        <color rgb="FFC00000"/>
      </left>
      <right style="medium">
        <color theme="1" tint="0.499984740745262"/>
      </right>
      <top style="thick">
        <color rgb="FFC00000"/>
      </top>
      <bottom style="medium">
        <color theme="1" tint="0.499984740745262"/>
      </bottom>
      <diagonal/>
    </border>
    <border>
      <left style="medium">
        <color theme="1" tint="0.499984740745262"/>
      </left>
      <right style="thick">
        <color rgb="FFC00000"/>
      </right>
      <top style="thick">
        <color rgb="FFC00000"/>
      </top>
      <bottom style="medium">
        <color theme="1" tint="0.499984740745262"/>
      </bottom>
      <diagonal/>
    </border>
    <border>
      <left style="thick">
        <color rgb="FFC00000"/>
      </left>
      <right style="medium">
        <color theme="1" tint="0.499984740745262"/>
      </right>
      <top style="medium">
        <color theme="1" tint="0.499984740745262"/>
      </top>
      <bottom style="thick">
        <color rgb="FFC00000"/>
      </bottom>
      <diagonal/>
    </border>
    <border>
      <left style="medium">
        <color theme="1" tint="0.499984740745262"/>
      </left>
      <right style="thick">
        <color rgb="FFC00000"/>
      </right>
      <top style="medium">
        <color theme="1" tint="0.499984740745262"/>
      </top>
      <bottom style="thick">
        <color rgb="FFC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rgb="FFC00000"/>
      </left>
      <right/>
      <top style="medium">
        <color theme="1" tint="0.499984740745262"/>
      </top>
      <bottom/>
      <diagonal/>
    </border>
    <border>
      <left/>
      <right style="thick">
        <color rgb="FFC00000"/>
      </right>
      <top style="medium">
        <color theme="1" tint="0.499984740745262"/>
      </top>
      <bottom/>
      <diagonal/>
    </border>
    <border>
      <left style="thick">
        <color rgb="FFC00000"/>
      </left>
      <right/>
      <top/>
      <bottom style="medium">
        <color theme="1" tint="0.499984740745262"/>
      </bottom>
      <diagonal/>
    </border>
    <border>
      <left/>
      <right style="thick">
        <color rgb="FFC00000"/>
      </right>
      <top/>
      <bottom style="medium">
        <color theme="1" tint="0.499984740745262"/>
      </bottom>
      <diagonal/>
    </border>
    <border>
      <left/>
      <right/>
      <top/>
      <bottom style="thick">
        <color rgb="FFC00000"/>
      </bottom>
      <diagonal/>
    </border>
    <border>
      <left style="thick">
        <color rgb="FFC00000"/>
      </left>
      <right style="thick">
        <color rgb="FFC00000"/>
      </right>
      <top style="thick">
        <color rgb="FFC00000"/>
      </top>
      <bottom style="medium">
        <color theme="1" tint="0.499984740745262"/>
      </bottom>
      <diagonal/>
    </border>
    <border>
      <left style="thick">
        <color rgb="FFC00000"/>
      </left>
      <right style="thick">
        <color rgb="FFC00000"/>
      </right>
      <top style="medium">
        <color theme="1" tint="0.499984740745262"/>
      </top>
      <bottom style="thick">
        <color rgb="FFC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theme="1" tint="0.499984740745262"/>
      </left>
      <right style="medium">
        <color theme="1" tint="0.499984740745262"/>
      </right>
      <top style="thick">
        <color rgb="FFC00000"/>
      </top>
      <bottom style="medium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rgb="FFC00000"/>
      </bottom>
      <diagonal/>
    </border>
  </borders>
  <cellStyleXfs count="1">
    <xf numFmtId="0" fontId="0" fillId="0" borderId="0">
      <alignment vertical="center"/>
    </xf>
  </cellStyleXfs>
  <cellXfs count="1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3" borderId="3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4" fillId="5" borderId="6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left" vertical="center" wrapText="1"/>
    </xf>
    <xf numFmtId="0" fontId="14" fillId="3" borderId="5" xfId="0" applyFont="1" applyFill="1" applyBorder="1" applyAlignment="1">
      <alignment horizontal="left" vertical="center" wrapText="1"/>
    </xf>
    <xf numFmtId="0" fontId="15" fillId="0" borderId="0" xfId="0" applyFont="1">
      <alignment vertical="center"/>
    </xf>
    <xf numFmtId="0" fontId="14" fillId="3" borderId="3" xfId="0" applyFont="1" applyFill="1" applyBorder="1" applyAlignment="1">
      <alignment horizontal="left" vertical="center" wrapText="1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19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8" borderId="0" xfId="0" applyFill="1">
      <alignment vertical="center"/>
    </xf>
    <xf numFmtId="0" fontId="21" fillId="7" borderId="0" xfId="0" applyFont="1" applyFill="1">
      <alignment vertical="center"/>
    </xf>
    <xf numFmtId="0" fontId="19" fillId="7" borderId="0" xfId="0" applyFont="1" applyFill="1" applyAlignment="1">
      <alignment vertical="center" wrapText="1"/>
    </xf>
    <xf numFmtId="0" fontId="22" fillId="11" borderId="10" xfId="0" applyFont="1" applyFill="1" applyBorder="1" applyAlignment="1">
      <alignment horizontal="justify" vertical="center" wrapText="1"/>
    </xf>
    <xf numFmtId="0" fontId="19" fillId="7" borderId="0" xfId="0" applyFont="1" applyFill="1">
      <alignment vertical="center"/>
    </xf>
    <xf numFmtId="0" fontId="25" fillId="9" borderId="0" xfId="0" applyFont="1" applyFill="1" applyAlignment="1">
      <alignment horizontal="center" vertical="center"/>
    </xf>
    <xf numFmtId="0" fontId="22" fillId="10" borderId="10" xfId="0" applyFont="1" applyFill="1" applyBorder="1" applyAlignment="1">
      <alignment horizontal="justify" vertical="center" wrapText="1"/>
    </xf>
    <xf numFmtId="0" fontId="26" fillId="11" borderId="16" xfId="0" applyFont="1" applyFill="1" applyBorder="1" applyAlignment="1">
      <alignment horizontal="justify" vertical="center" wrapText="1"/>
    </xf>
    <xf numFmtId="0" fontId="27" fillId="0" borderId="17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/>
    </xf>
    <xf numFmtId="176" fontId="15" fillId="0" borderId="19" xfId="0" applyNumberFormat="1" applyFont="1" applyBorder="1" applyAlignment="1">
      <alignment horizontal="center" vertical="center"/>
    </xf>
    <xf numFmtId="176" fontId="15" fillId="13" borderId="19" xfId="0" applyNumberFormat="1" applyFont="1" applyFill="1" applyBorder="1" applyAlignment="1">
      <alignment horizontal="center" vertical="center"/>
    </xf>
    <xf numFmtId="176" fontId="15" fillId="14" borderId="19" xfId="0" applyNumberFormat="1" applyFont="1" applyFill="1" applyBorder="1" applyAlignment="1">
      <alignment horizontal="center" vertical="center"/>
    </xf>
    <xf numFmtId="176" fontId="15" fillId="15" borderId="19" xfId="0" applyNumberFormat="1" applyFont="1" applyFill="1" applyBorder="1" applyAlignment="1">
      <alignment horizontal="center" vertical="center"/>
    </xf>
    <xf numFmtId="176" fontId="15" fillId="2" borderId="19" xfId="0" applyNumberFormat="1" applyFont="1" applyFill="1" applyBorder="1" applyAlignment="1">
      <alignment horizontal="center" vertical="center"/>
    </xf>
    <xf numFmtId="0" fontId="15" fillId="7" borderId="19" xfId="0" applyFont="1" applyFill="1" applyBorder="1" applyAlignment="1" applyProtection="1">
      <alignment horizontal="center" vertical="center"/>
      <protection locked="0"/>
    </xf>
    <xf numFmtId="176" fontId="15" fillId="7" borderId="21" xfId="0" applyNumberFormat="1" applyFont="1" applyFill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5" fillId="13" borderId="22" xfId="0" applyFont="1" applyFill="1" applyBorder="1" applyAlignment="1">
      <alignment horizontal="center" vertical="center"/>
    </xf>
    <xf numFmtId="0" fontId="15" fillId="14" borderId="22" xfId="0" applyFont="1" applyFill="1" applyBorder="1" applyAlignment="1">
      <alignment horizontal="center" vertical="center"/>
    </xf>
    <xf numFmtId="0" fontId="15" fillId="15" borderId="22" xfId="0" applyFont="1" applyFill="1" applyBorder="1" applyAlignment="1">
      <alignment horizontal="center" vertical="center"/>
    </xf>
    <xf numFmtId="0" fontId="22" fillId="10" borderId="13" xfId="0" applyFont="1" applyFill="1" applyBorder="1" applyAlignment="1">
      <alignment horizontal="justify" vertical="center" wrapText="1"/>
    </xf>
    <xf numFmtId="0" fontId="23" fillId="0" borderId="29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0" fillId="7" borderId="0" xfId="0" applyFont="1" applyFill="1" applyAlignment="1">
      <alignment horizontal="center" vertical="center"/>
    </xf>
    <xf numFmtId="0" fontId="0" fillId="7" borderId="0" xfId="0" applyFill="1">
      <alignment vertical="center"/>
    </xf>
    <xf numFmtId="0" fontId="22" fillId="10" borderId="1" xfId="0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horizontal="center" vertical="center" wrapText="1"/>
    </xf>
    <xf numFmtId="0" fontId="26" fillId="11" borderId="28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28" fillId="0" borderId="3" xfId="0" applyFont="1" applyBorder="1" applyAlignment="1">
      <alignment horizontal="left" vertical="center" wrapText="1"/>
    </xf>
    <xf numFmtId="0" fontId="28" fillId="0" borderId="18" xfId="0" applyFont="1" applyBorder="1" applyAlignment="1">
      <alignment horizontal="left" vertical="center" wrapText="1"/>
    </xf>
    <xf numFmtId="0" fontId="29" fillId="11" borderId="1" xfId="0" applyFont="1" applyFill="1" applyBorder="1" applyAlignment="1">
      <alignment horizontal="center" vertical="center" wrapText="1"/>
    </xf>
    <xf numFmtId="0" fontId="29" fillId="11" borderId="28" xfId="0" applyFont="1" applyFill="1" applyBorder="1" applyAlignment="1">
      <alignment horizontal="center" vertical="center" wrapText="1"/>
    </xf>
    <xf numFmtId="0" fontId="6" fillId="3" borderId="40" xfId="0" applyFont="1" applyFill="1" applyBorder="1" applyAlignment="1">
      <alignment horizontal="left" vertical="center" wrapText="1"/>
    </xf>
    <xf numFmtId="0" fontId="6" fillId="3" borderId="41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31" fillId="3" borderId="13" xfId="0" applyFont="1" applyFill="1" applyBorder="1" applyAlignment="1">
      <alignment horizontal="left" vertical="center" wrapText="1"/>
    </xf>
    <xf numFmtId="0" fontId="30" fillId="5" borderId="42" xfId="0" applyFont="1" applyFill="1" applyBorder="1" applyAlignment="1">
      <alignment horizontal="center" vertical="center"/>
    </xf>
    <xf numFmtId="0" fontId="30" fillId="5" borderId="43" xfId="0" applyFont="1" applyFill="1" applyBorder="1" applyAlignment="1">
      <alignment horizontal="center" vertical="center"/>
    </xf>
    <xf numFmtId="176" fontId="15" fillId="7" borderId="44" xfId="0" applyNumberFormat="1" applyFont="1" applyFill="1" applyBorder="1" applyAlignment="1">
      <alignment horizontal="center" vertical="center"/>
    </xf>
    <xf numFmtId="176" fontId="15" fillId="7" borderId="19" xfId="0" applyNumberFormat="1" applyFont="1" applyFill="1" applyBorder="1" applyAlignment="1">
      <alignment horizontal="center" vertical="center"/>
    </xf>
    <xf numFmtId="0" fontId="15" fillId="0" borderId="19" xfId="0" applyFont="1" applyBorder="1" applyAlignment="1" applyProtection="1">
      <alignment horizontal="center" vertical="center"/>
      <protection locked="0"/>
    </xf>
    <xf numFmtId="0" fontId="13" fillId="7" borderId="23" xfId="0" applyFont="1" applyFill="1" applyBorder="1" applyAlignment="1" applyProtection="1">
      <alignment horizontal="center" vertical="center"/>
      <protection locked="0"/>
    </xf>
    <xf numFmtId="0" fontId="15" fillId="7" borderId="23" xfId="0" applyFont="1" applyFill="1" applyBorder="1" applyAlignment="1" applyProtection="1">
      <alignment horizontal="center" vertical="center"/>
      <protection locked="0"/>
    </xf>
    <xf numFmtId="177" fontId="17" fillId="0" borderId="19" xfId="0" applyNumberFormat="1" applyFont="1" applyBorder="1" applyAlignment="1" applyProtection="1">
      <alignment horizontal="center" vertical="center"/>
      <protection locked="0"/>
    </xf>
    <xf numFmtId="0" fontId="15" fillId="0" borderId="0" xfId="0" applyFont="1" applyProtection="1">
      <alignment vertical="center"/>
      <protection locked="0"/>
    </xf>
    <xf numFmtId="49" fontId="17" fillId="0" borderId="19" xfId="0" applyNumberFormat="1" applyFont="1" applyBorder="1" applyAlignment="1" applyProtection="1">
      <alignment horizontal="center" vertical="center"/>
      <protection locked="0"/>
    </xf>
    <xf numFmtId="177" fontId="15" fillId="0" borderId="19" xfId="0" applyNumberFormat="1" applyFont="1" applyBorder="1" applyProtection="1">
      <alignment vertical="center"/>
      <protection locked="0"/>
    </xf>
    <xf numFmtId="0" fontId="17" fillId="0" borderId="19" xfId="0" applyFont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15" fillId="7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8" fillId="6" borderId="38" xfId="0" applyFont="1" applyFill="1" applyBorder="1" applyAlignment="1">
      <alignment horizontal="center" vertical="center" wrapText="1"/>
    </xf>
    <xf numFmtId="0" fontId="18" fillId="6" borderId="39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177" fontId="8" fillId="4" borderId="19" xfId="0" applyNumberFormat="1" applyFont="1" applyFill="1" applyBorder="1" applyAlignment="1">
      <alignment horizontal="center" vertical="center" wrapText="1"/>
    </xf>
    <xf numFmtId="0" fontId="1" fillId="6" borderId="24" xfId="0" applyFont="1" applyFill="1" applyBorder="1" applyAlignment="1">
      <alignment horizontal="center" vertical="center" wrapText="1"/>
    </xf>
    <xf numFmtId="0" fontId="1" fillId="6" borderId="26" xfId="0" applyFont="1" applyFill="1" applyBorder="1" applyAlignment="1">
      <alignment horizontal="center" vertical="center" wrapText="1"/>
    </xf>
    <xf numFmtId="0" fontId="1" fillId="6" borderId="25" xfId="0" applyFont="1" applyFill="1" applyBorder="1" applyAlignment="1">
      <alignment horizontal="center" vertical="center" wrapText="1"/>
    </xf>
    <xf numFmtId="0" fontId="1" fillId="6" borderId="27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34" xfId="0" applyFont="1" applyFill="1" applyBorder="1" applyAlignment="1">
      <alignment horizontal="center" vertical="center" wrapText="1"/>
    </xf>
    <xf numFmtId="0" fontId="8" fillId="4" borderId="35" xfId="0" applyFont="1" applyFill="1" applyBorder="1" applyAlignment="1">
      <alignment horizontal="center" vertical="center" wrapText="1"/>
    </xf>
    <xf numFmtId="0" fontId="8" fillId="4" borderId="36" xfId="0" applyFont="1" applyFill="1" applyBorder="1" applyAlignment="1">
      <alignment horizontal="center" vertical="center" wrapText="1"/>
    </xf>
    <xf numFmtId="0" fontId="28" fillId="0" borderId="4" xfId="0" applyFont="1" applyBorder="1" applyAlignment="1">
      <alignment horizontal="left" vertical="center" wrapText="1"/>
    </xf>
    <xf numFmtId="0" fontId="28" fillId="0" borderId="14" xfId="0" applyFont="1" applyBorder="1" applyAlignment="1">
      <alignment horizontal="left" vertical="center" wrapText="1"/>
    </xf>
    <xf numFmtId="0" fontId="28" fillId="0" borderId="5" xfId="0" applyFont="1" applyBorder="1" applyAlignment="1">
      <alignment horizontal="left" vertical="center" wrapText="1"/>
    </xf>
    <xf numFmtId="0" fontId="23" fillId="0" borderId="3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left" vertical="center" wrapText="1"/>
    </xf>
    <xf numFmtId="0" fontId="28" fillId="0" borderId="8" xfId="0" applyFont="1" applyBorder="1" applyAlignment="1">
      <alignment horizontal="left" vertical="center"/>
    </xf>
    <xf numFmtId="0" fontId="28" fillId="0" borderId="9" xfId="0" applyFont="1" applyBorder="1" applyAlignment="1">
      <alignment horizontal="left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31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4" fillId="12" borderId="11" xfId="0" applyFont="1" applyFill="1" applyBorder="1" applyAlignment="1">
      <alignment horizontal="center" vertical="center" wrapText="1"/>
    </xf>
    <xf numFmtId="0" fontId="24" fillId="12" borderId="15" xfId="0" applyFont="1" applyFill="1" applyBorder="1" applyAlignment="1">
      <alignment horizontal="center" vertical="center" wrapText="1"/>
    </xf>
    <xf numFmtId="0" fontId="24" fillId="12" borderId="12" xfId="0" applyFont="1" applyFill="1" applyBorder="1" applyAlignment="1">
      <alignment horizontal="center" vertical="center" wrapText="1"/>
    </xf>
    <xf numFmtId="0" fontId="23" fillId="0" borderId="31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32" fillId="16" borderId="45" xfId="0" applyFont="1" applyFill="1" applyBorder="1" applyAlignment="1">
      <alignment horizontal="center" vertical="center"/>
    </xf>
    <xf numFmtId="0" fontId="32" fillId="16" borderId="2" xfId="0" applyFont="1" applyFill="1" applyBorder="1" applyAlignment="1">
      <alignment horizontal="center" vertical="center"/>
    </xf>
    <xf numFmtId="0" fontId="32" fillId="16" borderId="1" xfId="0" applyFont="1" applyFill="1" applyBorder="1" applyAlignment="1">
      <alignment horizontal="center" vertical="center"/>
    </xf>
    <xf numFmtId="0" fontId="36" fillId="7" borderId="46" xfId="0" applyFont="1" applyFill="1" applyBorder="1" applyAlignment="1">
      <alignment horizontal="left" vertical="center"/>
    </xf>
    <xf numFmtId="0" fontId="37" fillId="7" borderId="0" xfId="0" applyFont="1" applyFill="1" applyAlignment="1">
      <alignment horizontal="center" vertical="center"/>
    </xf>
    <xf numFmtId="0" fontId="36" fillId="7" borderId="0" xfId="0" applyFont="1" applyFill="1" applyAlignment="1">
      <alignment horizontal="center" vertical="center"/>
    </xf>
    <xf numFmtId="0" fontId="36" fillId="7" borderId="47" xfId="0" applyFont="1" applyFill="1" applyBorder="1">
      <alignment vertical="center"/>
    </xf>
    <xf numFmtId="0" fontId="36" fillId="7" borderId="0" xfId="0" applyFont="1" applyFill="1">
      <alignment vertical="center"/>
    </xf>
    <xf numFmtId="0" fontId="0" fillId="0" borderId="0" xfId="0" applyAlignment="1">
      <alignment vertical="center"/>
    </xf>
    <xf numFmtId="0" fontId="38" fillId="7" borderId="0" xfId="0" applyFont="1" applyFill="1" applyAlignment="1">
      <alignment horizontal="left" vertical="center" wrapText="1" indent="1"/>
    </xf>
    <xf numFmtId="0" fontId="38" fillId="7" borderId="0" xfId="0" applyFont="1" applyFill="1" applyAlignment="1">
      <alignment horizontal="left" vertical="center" indent="1"/>
    </xf>
    <xf numFmtId="0" fontId="38" fillId="7" borderId="42" xfId="0" applyFont="1" applyFill="1" applyBorder="1" applyAlignment="1">
      <alignment horizontal="left" vertical="center" wrapText="1" indent="1"/>
    </xf>
    <xf numFmtId="0" fontId="38" fillId="7" borderId="42" xfId="0" applyFont="1" applyFill="1" applyBorder="1" applyAlignment="1">
      <alignment horizontal="left" vertical="center" indent="1"/>
    </xf>
    <xf numFmtId="0" fontId="34" fillId="0" borderId="45" xfId="0" applyFont="1" applyBorder="1" applyAlignment="1" applyProtection="1">
      <alignment horizontal="center" vertical="center"/>
      <protection locked="0"/>
    </xf>
    <xf numFmtId="0" fontId="34" fillId="0" borderId="2" xfId="0" applyFont="1" applyBorder="1" applyAlignment="1" applyProtection="1">
      <alignment horizontal="center" vertical="center"/>
      <protection locked="0"/>
    </xf>
    <xf numFmtId="0" fontId="36" fillId="0" borderId="45" xfId="0" applyFont="1" applyBorder="1" applyAlignment="1" applyProtection="1">
      <alignment horizontal="center" vertical="center"/>
      <protection locked="0"/>
    </xf>
    <xf numFmtId="0" fontId="36" fillId="0" borderId="46" xfId="0" applyFont="1" applyBorder="1" applyAlignment="1" applyProtection="1">
      <alignment horizontal="center" vertical="center"/>
      <protection locked="0"/>
    </xf>
    <xf numFmtId="0" fontId="36" fillId="0" borderId="2" xfId="0" applyFont="1" applyBorder="1" applyAlignment="1" applyProtection="1">
      <alignment horizontal="center" vertical="center"/>
      <protection locked="0"/>
    </xf>
    <xf numFmtId="0" fontId="33" fillId="0" borderId="45" xfId="0" applyFont="1" applyBorder="1" applyAlignment="1" applyProtection="1">
      <alignment horizontal="center" vertical="center"/>
      <protection locked="0"/>
    </xf>
    <xf numFmtId="0" fontId="33" fillId="0" borderId="46" xfId="0" applyFont="1" applyBorder="1" applyAlignment="1" applyProtection="1">
      <alignment horizontal="center" vertical="center"/>
      <protection locked="0"/>
    </xf>
    <xf numFmtId="0" fontId="33" fillId="0" borderId="2" xfId="0" applyFont="1" applyBorder="1" applyAlignment="1" applyProtection="1">
      <alignment horizontal="center" vertical="center"/>
      <protection locked="0"/>
    </xf>
    <xf numFmtId="0" fontId="36" fillId="0" borderId="45" xfId="0" applyFont="1" applyBorder="1" applyProtection="1">
      <alignment vertical="center"/>
      <protection locked="0"/>
    </xf>
    <xf numFmtId="0" fontId="36" fillId="0" borderId="2" xfId="0" applyFont="1" applyBorder="1" applyProtection="1">
      <alignment vertical="center"/>
      <protection locked="0"/>
    </xf>
    <xf numFmtId="0" fontId="38" fillId="0" borderId="45" xfId="0" applyFont="1" applyBorder="1" applyAlignment="1">
      <alignment horizontal="centerContinuous" vertical="center"/>
    </xf>
    <xf numFmtId="0" fontId="38" fillId="0" borderId="2" xfId="0" applyFont="1" applyBorder="1" applyAlignment="1">
      <alignment horizontal="centerContinuous" vertical="center"/>
    </xf>
    <xf numFmtId="0" fontId="38" fillId="0" borderId="45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176" fontId="38" fillId="0" borderId="45" xfId="0" applyNumberFormat="1" applyFont="1" applyBorder="1" applyAlignment="1">
      <alignment horizontal="center" vertical="center"/>
    </xf>
  </cellXfs>
  <cellStyles count="1">
    <cellStyle name="표준" xfId="0" builtinId="0"/>
  </cellStyles>
  <dxfs count="34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EEECE1"/>
        </patternFill>
      </fill>
    </dxf>
    <dxf>
      <fill>
        <patternFill>
          <bgColor rgb="FFDDD9C4"/>
        </patternFill>
      </fill>
    </dxf>
    <dxf>
      <fill>
        <patternFill>
          <bgColor rgb="FFC4BD97"/>
        </patternFill>
      </fill>
    </dxf>
    <dxf>
      <fill>
        <patternFill>
          <bgColor rgb="FF948A54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나눔고딕"/>
        <family val="3"/>
        <charset val="129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/>
        <vertical/>
        <horizontal/>
      </border>
    </dxf>
    <dxf>
      <border outline="0">
        <top style="thin">
          <color indexed="64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나눔고딕"/>
        <family val="3"/>
        <charset val="129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맑은 고딕"/>
        <family val="3"/>
        <charset val="129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나눔고딕"/>
        <family val="3"/>
        <charset val="129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/>
        <vertical/>
        <horizontal/>
      </border>
    </dxf>
    <dxf>
      <border outline="0">
        <top style="thin">
          <color indexed="64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나눔고딕"/>
        <family val="3"/>
        <charset val="129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맑은 고딕"/>
        <family val="3"/>
        <charset val="129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나눔고딕"/>
        <charset val="129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/>
        <vertical/>
        <horizontal/>
      </border>
    </dxf>
    <dxf>
      <border outline="0">
        <top style="thin">
          <color indexed="64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나눔고딕"/>
        <charset val="129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맑은 고딕"/>
        <family val="3"/>
        <charset val="129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나눔고딕"/>
        <family val="3"/>
        <charset val="129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 style="thin">
          <color rgb="FF000000"/>
        </bottom>
        <vertical/>
        <horizontal/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나눔고딕"/>
        <family val="3"/>
        <charset val="129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나눔고딕"/>
        <family val="3"/>
        <charset val="129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indexed="64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나눔고딕"/>
        <family val="3"/>
        <charset val="129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948A54"/>
      <color rgb="FFC4BD97"/>
      <color rgb="FFDDD9C4"/>
      <color rgb="FFEEECE1"/>
      <color rgb="FF804F22"/>
      <color rgb="FFC16798"/>
      <color rgb="FFCF8BB0"/>
      <color rgb="FFFFEFEF"/>
      <color rgb="FF0B0000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1429370</xdr:colOff>
      <xdr:row>6</xdr:row>
      <xdr:rowOff>99194</xdr:rowOff>
    </xdr:from>
    <xdr:ext cx="191872" cy="192518"/>
    <xdr:pic>
      <xdr:nvPicPr>
        <xdr:cNvPr id="2" name="그림 1">
          <a:extLst>
            <a:ext uri="{FF2B5EF4-FFF2-40B4-BE49-F238E27FC236}">
              <a16:creationId xmlns:a16="http://schemas.microsoft.com/office/drawing/2014/main" id="{4213CA0C-E8AE-4CFA-A1B5-6782F4AD42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" t="10948" r="7958" b="-2"/>
        <a:stretch/>
      </xdr:blipFill>
      <xdr:spPr>
        <a:xfrm>
          <a:off x="7144370" y="4807265"/>
          <a:ext cx="191872" cy="192518"/>
        </a:xfrm>
        <a:prstGeom prst="rect">
          <a:avLst/>
        </a:prstGeom>
      </xdr:spPr>
    </xdr:pic>
    <xdr:clientData/>
  </xdr:oneCellAnchor>
  <xdr:oneCellAnchor>
    <xdr:from>
      <xdr:col>11</xdr:col>
      <xdr:colOff>1030628</xdr:colOff>
      <xdr:row>6</xdr:row>
      <xdr:rowOff>95278</xdr:rowOff>
    </xdr:from>
    <xdr:ext cx="191872" cy="192518"/>
    <xdr:pic>
      <xdr:nvPicPr>
        <xdr:cNvPr id="4" name="그림 3">
          <a:extLst>
            <a:ext uri="{FF2B5EF4-FFF2-40B4-BE49-F238E27FC236}">
              <a16:creationId xmlns:a16="http://schemas.microsoft.com/office/drawing/2014/main" id="{4C512555-F378-4BCF-A6BF-BFB7EB7E19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" t="10948" r="7958" b="-2"/>
        <a:stretch/>
      </xdr:blipFill>
      <xdr:spPr>
        <a:xfrm>
          <a:off x="8609807" y="4803349"/>
          <a:ext cx="191872" cy="192518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0</xdr:row>
      <xdr:rowOff>27214</xdr:rowOff>
    </xdr:from>
    <xdr:to>
      <xdr:col>14</xdr:col>
      <xdr:colOff>9072</xdr:colOff>
      <xdr:row>0</xdr:row>
      <xdr:rowOff>2113641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570CD9E0-C16E-4F8F-9D96-F78064D3B6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6861" b="9596"/>
        <a:stretch/>
      </xdr:blipFill>
      <xdr:spPr>
        <a:xfrm>
          <a:off x="0" y="27214"/>
          <a:ext cx="13221608" cy="2086427"/>
        </a:xfrm>
        <a:prstGeom prst="rect">
          <a:avLst/>
        </a:prstGeom>
      </xdr:spPr>
    </xdr:pic>
    <xdr:clientData/>
  </xdr:twoCellAnchor>
  <xdr:oneCellAnchor>
    <xdr:from>
      <xdr:col>18</xdr:col>
      <xdr:colOff>925286</xdr:colOff>
      <xdr:row>2</xdr:row>
      <xdr:rowOff>344717</xdr:rowOff>
    </xdr:from>
    <xdr:ext cx="171459" cy="177809"/>
    <xdr:pic>
      <xdr:nvPicPr>
        <xdr:cNvPr id="6" name="그림 5">
          <a:extLst>
            <a:ext uri="{FF2B5EF4-FFF2-40B4-BE49-F238E27FC236}">
              <a16:creationId xmlns:a16="http://schemas.microsoft.com/office/drawing/2014/main" id="{B22886E9-B09B-4809-BD73-400DF39DE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498911" y="3040292"/>
          <a:ext cx="171459" cy="177809"/>
        </a:xfrm>
        <a:prstGeom prst="rect">
          <a:avLst/>
        </a:prstGeom>
      </xdr:spPr>
    </xdr:pic>
    <xdr:clientData/>
  </xdr:oneCellAnchor>
  <xdr:twoCellAnchor editAs="absolute">
    <xdr:from>
      <xdr:col>15</xdr:col>
      <xdr:colOff>40821</xdr:colOff>
      <xdr:row>13</xdr:row>
      <xdr:rowOff>54428</xdr:rowOff>
    </xdr:from>
    <xdr:to>
      <xdr:col>17</xdr:col>
      <xdr:colOff>14458</xdr:colOff>
      <xdr:row>16</xdr:row>
      <xdr:rowOff>115853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F7752A4B-3E25-4AE4-8D06-42E2C74F3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804571" y="7266214"/>
          <a:ext cx="2123566" cy="12044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A4996CB-F72F-4306-9A58-16F56A35C293}" name="표1" displayName="표1" ref="A1:A17" totalsRowShown="0" headerRowDxfId="33" dataDxfId="31" headerRowBorderDxfId="32" tableBorderDxfId="30">
  <autoFilter ref="A1:A17" xr:uid="{0A4996CB-F72F-4306-9A58-16F56A35C293}"/>
  <tableColumns count="1">
    <tableColumn id="1" xr3:uid="{6F0E75C4-E822-412B-ADD8-9ECD2AB5D5ED}" name="공모_메이크업" dataDxfId="2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FD9FAD1-4D07-4665-945E-2015D106BCA8}" name="표2" displayName="표2" ref="B1:B10" totalsRowShown="0" headerRowDxfId="28" dataDxfId="26" headerRowBorderDxfId="27" tableBorderDxfId="25">
  <autoFilter ref="B1:B10" xr:uid="{1FD9FAD1-4D07-4665-945E-2015D106BCA8}"/>
  <tableColumns count="1">
    <tableColumn id="1" xr3:uid="{A83C9AD1-D597-4DEF-99FE-3ACA1DCD135E}" name="공모_헤어아트" dataDxfId="2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3E8D7EB-3CAA-4923-97CA-4DFF0B310ACB}" name="표3" displayName="표3" ref="C1:C12" totalsRowShown="0" headerRowDxfId="23" dataDxfId="22" tableBorderDxfId="21">
  <autoFilter ref="C1:C12" xr:uid="{B3E8D7EB-3CAA-4923-97CA-4DFF0B310ACB}"/>
  <tableColumns count="1">
    <tableColumn id="1" xr3:uid="{E847BA95-2AB2-4E26-A6B1-3A0172496D5E}" name="공모_네일아트" dataDxfId="2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2714152-4ADA-4DB7-B7AA-4BE3902F44FA}" name="표4" displayName="표4" ref="D1:D2" totalsRowShown="0" headerRowDxfId="19" dataDxfId="18" tableBorderDxfId="17">
  <autoFilter ref="D1:D2" xr:uid="{22714152-4ADA-4DB7-B7AA-4BE3902F44FA}"/>
  <tableColumns count="1">
    <tableColumn id="1" xr3:uid="{170A8FB8-77D6-4400-99DB-F1D824FDF1E9}" name="공모_피부미용" dataDxfId="1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1060558-3330-4D20-85C0-EE8775D628CD}" name="표5" displayName="표5" ref="E1:E2" totalsRowShown="0" headerRowDxfId="15" dataDxfId="14" tableBorderDxfId="13">
  <autoFilter ref="E1:E2" xr:uid="{21060558-3330-4D20-85C0-EE8775D628CD}"/>
  <tableColumns count="1">
    <tableColumn id="1" xr3:uid="{7F98607F-7A5C-4621-8D55-080DB74E86E0}" name="출품_프로젝트" dataDxfId="1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CB4BA-1C59-4C44-8526-DBD020D677E4}">
  <dimension ref="A1:S208"/>
  <sheetViews>
    <sheetView tabSelected="1" topLeftCell="G1" zoomScale="70" zoomScaleNormal="70" workbookViewId="0">
      <selection activeCell="I2" sqref="I2:K2"/>
    </sheetView>
  </sheetViews>
  <sheetFormatPr defaultRowHeight="15" customHeight="1"/>
  <cols>
    <col min="1" max="5" width="30.625" hidden="1" customWidth="1"/>
    <col min="6" max="6" width="9" hidden="1" customWidth="1"/>
    <col min="7" max="7" width="8" style="1" customWidth="1"/>
    <col min="8" max="8" width="22.625" style="1" customWidth="1"/>
    <col min="9" max="9" width="24.125" style="12" customWidth="1"/>
    <col min="10" max="10" width="20.25" style="1" customWidth="1"/>
    <col min="11" max="11" width="24.5" style="1" customWidth="1"/>
    <col min="12" max="12" width="38.875" style="1" customWidth="1"/>
    <col min="13" max="13" width="8.625" style="1" customWidth="1"/>
    <col min="14" max="14" width="26.5" style="11" customWidth="1"/>
    <col min="15" max="15" width="20.375" style="1" customWidth="1"/>
    <col min="16" max="16" width="11.375" customWidth="1"/>
    <col min="17" max="17" width="16.75" customWidth="1"/>
    <col min="19" max="19" width="17.875" customWidth="1"/>
  </cols>
  <sheetData>
    <row r="1" spans="1:19" ht="167.45" customHeight="1">
      <c r="A1" s="5" t="s">
        <v>155</v>
      </c>
      <c r="B1" s="5" t="s">
        <v>157</v>
      </c>
      <c r="C1" s="58" t="s">
        <v>159</v>
      </c>
      <c r="D1" s="58" t="s">
        <v>161</v>
      </c>
      <c r="E1" s="59" t="s">
        <v>163</v>
      </c>
      <c r="G1" s="84"/>
      <c r="H1" s="85"/>
      <c r="I1" s="85"/>
      <c r="J1" s="85"/>
      <c r="K1" s="85"/>
      <c r="L1" s="85"/>
      <c r="M1" s="85"/>
      <c r="N1" s="10"/>
      <c r="O1" s="118" t="s">
        <v>171</v>
      </c>
      <c r="P1" s="119"/>
      <c r="Q1" s="119"/>
      <c r="R1" s="119"/>
      <c r="S1" s="119"/>
    </row>
    <row r="2" spans="1:19" ht="45.6" customHeight="1">
      <c r="A2" s="4" t="s">
        <v>3</v>
      </c>
      <c r="B2" s="4" t="s">
        <v>56</v>
      </c>
      <c r="C2" s="54" t="s">
        <v>75</v>
      </c>
      <c r="D2" s="54" t="s">
        <v>91</v>
      </c>
      <c r="E2" s="55" t="s">
        <v>153</v>
      </c>
      <c r="G2" s="109" t="s">
        <v>2</v>
      </c>
      <c r="H2" s="110"/>
      <c r="I2" s="127"/>
      <c r="J2" s="128"/>
      <c r="K2" s="129"/>
      <c r="L2" s="111" t="s">
        <v>164</v>
      </c>
      <c r="M2" s="132">
        <f t="array" ref="M2">SUM(IF(H9:H208&lt;&gt;"", 1/COUNTIF(H9:H208, H9:H208)))</f>
        <v>4</v>
      </c>
      <c r="N2" s="133"/>
      <c r="O2" s="120" t="s">
        <v>172</v>
      </c>
      <c r="P2" s="119"/>
      <c r="Q2" s="119"/>
      <c r="R2" s="119"/>
      <c r="S2" s="119"/>
    </row>
    <row r="3" spans="1:19" ht="45.6" customHeight="1">
      <c r="A3" s="2" t="s">
        <v>29</v>
      </c>
      <c r="B3" s="4" t="s">
        <v>58</v>
      </c>
      <c r="C3" s="56" t="s">
        <v>77</v>
      </c>
      <c r="D3" s="8"/>
      <c r="E3" s="8"/>
      <c r="G3" s="109" t="s">
        <v>165</v>
      </c>
      <c r="H3" s="110"/>
      <c r="I3" s="130"/>
      <c r="J3" s="112" t="s">
        <v>166</v>
      </c>
      <c r="K3" s="131"/>
      <c r="L3" s="111" t="s">
        <v>167</v>
      </c>
      <c r="M3" s="134">
        <f>COUNTA(L9:L208)</f>
        <v>5</v>
      </c>
      <c r="N3" s="135"/>
      <c r="O3" s="121"/>
      <c r="P3" s="119"/>
      <c r="Q3" s="119"/>
      <c r="R3" s="119"/>
      <c r="S3" s="119"/>
    </row>
    <row r="4" spans="1:19" ht="45.6" customHeight="1">
      <c r="A4" s="2" t="s">
        <v>4</v>
      </c>
      <c r="B4" s="4" t="s">
        <v>11</v>
      </c>
      <c r="C4" s="56" t="s">
        <v>9</v>
      </c>
      <c r="D4" s="8"/>
      <c r="E4" s="8"/>
      <c r="G4" s="109" t="s">
        <v>168</v>
      </c>
      <c r="H4" s="110"/>
      <c r="I4" s="130"/>
      <c r="J4" s="112" t="s">
        <v>166</v>
      </c>
      <c r="K4" s="131"/>
      <c r="L4" s="111" t="s">
        <v>169</v>
      </c>
      <c r="M4" s="136">
        <f>SUM(N9:N208)</f>
        <v>600000</v>
      </c>
      <c r="N4" s="135"/>
      <c r="O4" s="121"/>
      <c r="P4" s="119"/>
      <c r="Q4" s="119"/>
      <c r="R4" s="119"/>
      <c r="S4" s="119"/>
    </row>
    <row r="5" spans="1:19" ht="45.6" customHeight="1">
      <c r="A5" s="2" t="s">
        <v>5</v>
      </c>
      <c r="B5" s="4" t="s">
        <v>61</v>
      </c>
      <c r="C5" s="56" t="s">
        <v>10</v>
      </c>
      <c r="D5" s="8"/>
      <c r="E5" s="8"/>
      <c r="G5" s="109" t="s">
        <v>100</v>
      </c>
      <c r="H5" s="110"/>
      <c r="I5" s="124"/>
      <c r="J5" s="125"/>
      <c r="K5" s="126"/>
      <c r="L5" s="111" t="s">
        <v>99</v>
      </c>
      <c r="M5" s="122"/>
      <c r="N5" s="123"/>
      <c r="O5" s="121"/>
      <c r="P5" s="119"/>
      <c r="Q5" s="119"/>
      <c r="R5" s="119"/>
      <c r="S5" s="119"/>
    </row>
    <row r="6" spans="1:19" ht="23.45" customHeight="1" thickBot="1">
      <c r="A6" s="2" t="s">
        <v>6</v>
      </c>
      <c r="B6" s="4" t="s">
        <v>152</v>
      </c>
      <c r="C6" s="56" t="s">
        <v>81</v>
      </c>
      <c r="D6" s="8"/>
      <c r="E6" s="8"/>
      <c r="G6" s="113" t="s">
        <v>170</v>
      </c>
      <c r="H6" s="113"/>
      <c r="I6" s="114"/>
      <c r="J6" s="114"/>
      <c r="K6" s="114"/>
      <c r="L6" s="115"/>
      <c r="M6" s="116"/>
      <c r="N6" s="116"/>
      <c r="O6" s="49"/>
      <c r="P6" s="117"/>
      <c r="Q6" s="117"/>
      <c r="R6" s="117"/>
    </row>
    <row r="7" spans="1:19" ht="24.95" customHeight="1" thickTop="1" thickBot="1">
      <c r="A7" s="2" t="s">
        <v>7</v>
      </c>
      <c r="B7" s="4" t="s">
        <v>65</v>
      </c>
      <c r="C7" s="56" t="s">
        <v>82</v>
      </c>
      <c r="D7" s="8"/>
      <c r="E7" s="8"/>
      <c r="G7" s="77" t="s">
        <v>1</v>
      </c>
      <c r="H7" s="77" t="s">
        <v>0</v>
      </c>
      <c r="I7" s="78" t="s">
        <v>13</v>
      </c>
      <c r="J7" s="83" t="s">
        <v>12</v>
      </c>
      <c r="K7" s="79" t="s">
        <v>22</v>
      </c>
      <c r="L7" s="81" t="s">
        <v>23</v>
      </c>
      <c r="M7" s="86" t="s">
        <v>144</v>
      </c>
      <c r="N7" s="87"/>
      <c r="O7" s="75" t="s">
        <v>143</v>
      </c>
      <c r="P7" s="86" t="s">
        <v>173</v>
      </c>
      <c r="Q7" s="72" t="s">
        <v>15</v>
      </c>
    </row>
    <row r="8" spans="1:19" ht="23.1" customHeight="1" thickBot="1">
      <c r="A8" s="3" t="s">
        <v>8</v>
      </c>
      <c r="B8" s="4" t="s">
        <v>67</v>
      </c>
      <c r="C8" s="56" t="s">
        <v>85</v>
      </c>
      <c r="D8" s="8"/>
      <c r="E8" s="8"/>
      <c r="G8" s="77"/>
      <c r="H8" s="77"/>
      <c r="I8" s="78"/>
      <c r="J8" s="83"/>
      <c r="K8" s="80"/>
      <c r="L8" s="82"/>
      <c r="M8" s="88"/>
      <c r="N8" s="89"/>
      <c r="O8" s="76"/>
      <c r="P8" s="88"/>
      <c r="Q8" s="73"/>
    </row>
    <row r="9" spans="1:19" s="8" customFormat="1" ht="30" customHeight="1" thickTop="1" thickBot="1">
      <c r="A9" s="6" t="s">
        <v>14</v>
      </c>
      <c r="B9" s="7" t="s">
        <v>70</v>
      </c>
      <c r="C9" s="56" t="s">
        <v>86</v>
      </c>
      <c r="F9" s="8" t="str">
        <f>H9&amp;I9&amp;J9</f>
        <v>김사라20080513010-8888-9999</v>
      </c>
      <c r="G9" s="25">
        <v>1</v>
      </c>
      <c r="H9" s="62" t="s">
        <v>140</v>
      </c>
      <c r="I9" s="62">
        <v>20080513</v>
      </c>
      <c r="J9" s="62" t="s">
        <v>21</v>
      </c>
      <c r="K9" s="63" t="s">
        <v>158</v>
      </c>
      <c r="L9" s="64" t="s">
        <v>87</v>
      </c>
      <c r="M9" s="71">
        <f>IF(F9="",0,COUNTIF($F$9:$F208,$F9))</f>
        <v>2</v>
      </c>
      <c r="N9" s="32">
        <f>IFERROR(IF(OR($F9="",COUNTIF($F$9:$F9,$F9)&gt;1),"",INDEX($Q$9:$Q$16,$M9)),"")</f>
        <v>200000</v>
      </c>
      <c r="O9" s="60" t="str">
        <f>IF(OR(H9="",L9=""),"",VLOOKUP(L9,BDF종목!$B:$C,2,FALSE)&amp;H9)</f>
        <v>N4김사라</v>
      </c>
      <c r="P9" s="33" t="s">
        <v>16</v>
      </c>
      <c r="Q9" s="26">
        <v>100000</v>
      </c>
    </row>
    <row r="10" spans="1:19" s="8" customFormat="1" ht="30" customHeight="1" thickBot="1">
      <c r="A10" s="9" t="s">
        <v>24</v>
      </c>
      <c r="B10" s="7" t="s">
        <v>72</v>
      </c>
      <c r="C10" s="57" t="s">
        <v>87</v>
      </c>
      <c r="F10" s="8" t="str">
        <f t="shared" ref="F10:F73" si="0">H10&amp;I10&amp;J10</f>
        <v>김사라20080513010-8888-9999</v>
      </c>
      <c r="G10" s="25">
        <v>2</v>
      </c>
      <c r="H10" s="62" t="s">
        <v>140</v>
      </c>
      <c r="I10" s="62">
        <v>20080513</v>
      </c>
      <c r="J10" s="62" t="s">
        <v>21</v>
      </c>
      <c r="K10" s="63" t="s">
        <v>154</v>
      </c>
      <c r="L10" s="31" t="s">
        <v>50</v>
      </c>
      <c r="M10" s="71">
        <f>IF(F10="",0,COUNTIF($F$9:$F209,$F10))</f>
        <v>2</v>
      </c>
      <c r="N10" s="32" t="str">
        <f>IFERROR(IF(OR($F10="",COUNTIF($F$9:$F10,$F10)&gt;1),"",INDEX($Q$9:$Q$16,$M10)),"")</f>
        <v/>
      </c>
      <c r="O10" s="61" t="str">
        <f>IF(OR(H10="",L10=""),"",VLOOKUP(L10,BDF종목!$B:$C,2,FALSE)&amp;H10)</f>
        <v>M4김사라</v>
      </c>
      <c r="P10" s="34" t="s">
        <v>17</v>
      </c>
      <c r="Q10" s="30">
        <v>200000</v>
      </c>
    </row>
    <row r="11" spans="1:19" s="8" customFormat="1" ht="30" customHeight="1" thickBot="1">
      <c r="A11" s="9" t="s">
        <v>37</v>
      </c>
      <c r="C11" s="57" t="s">
        <v>88</v>
      </c>
      <c r="F11" s="8" t="str">
        <f t="shared" si="0"/>
        <v>김아린20100318010-8888-9797</v>
      </c>
      <c r="G11" s="25">
        <v>3</v>
      </c>
      <c r="H11" s="62" t="s">
        <v>142</v>
      </c>
      <c r="I11" s="62">
        <v>20100318</v>
      </c>
      <c r="J11" s="62" t="s">
        <v>147</v>
      </c>
      <c r="K11" s="63" t="s">
        <v>156</v>
      </c>
      <c r="L11" s="31" t="s">
        <v>72</v>
      </c>
      <c r="M11" s="71">
        <f>IF(F11="",0,COUNTIF($F$9:$F210,$F11))</f>
        <v>1</v>
      </c>
      <c r="N11" s="32">
        <f>IFERROR(IF(OR($F11="",COUNTIF($F$9:$F11,$F11)&gt;1),"",INDEX($Q$9:$Q$16,$M11)),"")</f>
        <v>100000</v>
      </c>
      <c r="O11" s="61" t="str">
        <f>IF(OR(H11="",L11=""),"",VLOOKUP(L11,BDF종목!$B:$C,2,FALSE)&amp;H11)</f>
        <v>H3김아린</v>
      </c>
      <c r="P11" s="35" t="s">
        <v>18</v>
      </c>
      <c r="Q11" s="27">
        <v>300000</v>
      </c>
    </row>
    <row r="12" spans="1:19" s="8" customFormat="1" ht="30" customHeight="1" thickBot="1">
      <c r="A12" s="9" t="s">
        <v>39</v>
      </c>
      <c r="C12" s="57" t="s">
        <v>89</v>
      </c>
      <c r="F12" s="8" t="str">
        <f t="shared" si="0"/>
        <v>김하늘20020201010-8888-7777</v>
      </c>
      <c r="G12" s="25">
        <v>4</v>
      </c>
      <c r="H12" s="62" t="s">
        <v>25</v>
      </c>
      <c r="I12" s="62">
        <v>20020201</v>
      </c>
      <c r="J12" s="62" t="s">
        <v>26</v>
      </c>
      <c r="K12" s="63" t="s">
        <v>160</v>
      </c>
      <c r="L12" s="31" t="s">
        <v>91</v>
      </c>
      <c r="M12" s="71">
        <f>IF(F12="",0,COUNTIF($F$9:$F211,$F12))</f>
        <v>2</v>
      </c>
      <c r="N12" s="32">
        <f>IFERROR(IF(OR($F12="",COUNTIF($F$9:$F12,$F12)&gt;1),"",INDEX($Q$9:$Q$16,$M12)),"")</f>
        <v>200000</v>
      </c>
      <c r="O12" s="61" t="str">
        <f>IF(OR(H12="",L12=""),"",VLOOKUP(L12,BDF종목!$B:$C,2,FALSE)&amp;H12)</f>
        <v>SF김하늘</v>
      </c>
      <c r="P12" s="36" t="s">
        <v>19</v>
      </c>
      <c r="Q12" s="28">
        <v>400000</v>
      </c>
    </row>
    <row r="13" spans="1:19" s="8" customFormat="1" ht="30" customHeight="1" thickBot="1">
      <c r="A13" s="9" t="s">
        <v>151</v>
      </c>
      <c r="F13" s="8" t="str">
        <f t="shared" si="0"/>
        <v>김하늘20020201010-8888-7777</v>
      </c>
      <c r="G13" s="25">
        <v>5</v>
      </c>
      <c r="H13" s="62" t="s">
        <v>25</v>
      </c>
      <c r="I13" s="62">
        <v>20020201</v>
      </c>
      <c r="J13" s="62" t="s">
        <v>26</v>
      </c>
      <c r="K13" s="63" t="s">
        <v>162</v>
      </c>
      <c r="L13" s="31" t="s">
        <v>153</v>
      </c>
      <c r="M13" s="71">
        <f>IF(F13="",0,COUNTIF($F$9:$F212,$F13))</f>
        <v>2</v>
      </c>
      <c r="N13" s="32" t="str">
        <f>IFERROR(IF(OR($F13="",COUNTIF($F$9:$F13,$F13)&gt;1),"",INDEX($Q$9:$Q$16,$M13)),"")</f>
        <v/>
      </c>
      <c r="O13" s="61" t="str">
        <f>IF(OR(H13="",L13=""),"",VLOOKUP(L13,BDF종목!$B:$C,2,FALSE)&amp;H13)</f>
        <v>FF김하늘</v>
      </c>
      <c r="P13" s="37" t="s">
        <v>20</v>
      </c>
      <c r="Q13" s="29">
        <v>500000</v>
      </c>
    </row>
    <row r="14" spans="1:19" s="8" customFormat="1" ht="30" customHeight="1" thickBot="1">
      <c r="A14" s="9" t="s">
        <v>43</v>
      </c>
      <c r="F14" s="8" t="str">
        <f t="shared" si="0"/>
        <v>김수지20010506010-7878-8989</v>
      </c>
      <c r="G14" s="25">
        <v>6</v>
      </c>
      <c r="H14" s="62" t="s">
        <v>141</v>
      </c>
      <c r="I14" s="65">
        <v>20010506</v>
      </c>
      <c r="J14" s="62" t="s">
        <v>101</v>
      </c>
      <c r="K14" s="63"/>
      <c r="L14" s="31"/>
      <c r="M14" s="71">
        <f>IF(F14="",0,COUNTIF($F$9:$F213,$F14))</f>
        <v>1</v>
      </c>
      <c r="N14" s="32">
        <f>IFERROR(IF(OR($F14="",COUNTIF($F$9:$F14,$F14)&gt;1),"",INDEX($Q$9:$Q$16,$M14)),"")</f>
        <v>100000</v>
      </c>
      <c r="O14" s="61" t="str">
        <f>IF(OR(H14="",L14=""),"",VLOOKUP(L14,BDF종목!$B:$C,2,FALSE)&amp;H14)</f>
        <v/>
      </c>
    </row>
    <row r="15" spans="1:19" s="8" customFormat="1" ht="30" customHeight="1" thickBot="1">
      <c r="A15" s="9" t="s">
        <v>46</v>
      </c>
      <c r="F15" s="8" t="str">
        <f t="shared" si="0"/>
        <v/>
      </c>
      <c r="G15" s="25">
        <v>7</v>
      </c>
      <c r="H15" s="62"/>
      <c r="I15" s="66"/>
      <c r="J15" s="62"/>
      <c r="K15" s="63"/>
      <c r="L15" s="31"/>
      <c r="M15" s="71">
        <f>IF(F15="",0,COUNTIF($F$9:$F214,$F15))</f>
        <v>0</v>
      </c>
      <c r="N15" s="32" t="str">
        <f>IFERROR(IF(OR($F15="",COUNTIF($F$9:$F15,$F15)&gt;1),"",INDEX($Q$9:$Q$16,$M15)),"")</f>
        <v/>
      </c>
      <c r="O15" s="61" t="str">
        <f>IF(OR(H15="",L15=""),"",VLOOKUP(L15,BDF종목!$B:$C,2,FALSE)&amp;H15)</f>
        <v/>
      </c>
    </row>
    <row r="16" spans="1:19" s="8" customFormat="1" ht="30" customHeight="1" thickBot="1">
      <c r="A16" s="9" t="s">
        <v>48</v>
      </c>
      <c r="F16" s="8" t="str">
        <f t="shared" si="0"/>
        <v/>
      </c>
      <c r="G16" s="25">
        <v>8</v>
      </c>
      <c r="H16" s="62"/>
      <c r="I16" s="65"/>
      <c r="J16" s="62"/>
      <c r="K16" s="63"/>
      <c r="L16" s="31"/>
      <c r="M16" s="71">
        <f>IF(F16="",0,COUNTIF($F$9:$F215,$F16))</f>
        <v>0</v>
      </c>
      <c r="N16" s="32" t="str">
        <f>IFERROR(IF(OR($F16="",COUNTIF($F$9:$F16,$F16)&gt;1),"",INDEX($Q$9:$Q$16,$M16)),"")</f>
        <v/>
      </c>
      <c r="O16" s="61" t="str">
        <f>IF(OR(H16="",L16=""),"",VLOOKUP(L16,BDF종목!$B:$C,2,FALSE)&amp;H16)</f>
        <v/>
      </c>
    </row>
    <row r="17" spans="1:15" s="8" customFormat="1" ht="30" customHeight="1" thickBot="1">
      <c r="A17" s="9" t="s">
        <v>50</v>
      </c>
      <c r="F17" s="8" t="str">
        <f t="shared" si="0"/>
        <v/>
      </c>
      <c r="G17" s="25">
        <v>9</v>
      </c>
      <c r="H17" s="62"/>
      <c r="I17" s="65"/>
      <c r="J17" s="62"/>
      <c r="K17" s="63"/>
      <c r="L17" s="31"/>
      <c r="M17" s="71">
        <f>IF(F17="",0,COUNTIF($F$9:$F216,$F17))</f>
        <v>0</v>
      </c>
      <c r="N17" s="32" t="str">
        <f>IFERROR(IF(OR($F17="",COUNTIF($F$9:$F17,$F17)&gt;1),"",INDEX($Q$9:$Q$16,$M17)),"")</f>
        <v/>
      </c>
      <c r="O17" s="61" t="str">
        <f>IF(OR(H17="",L17=""),"",VLOOKUP(L17,BDF종목!$B:$C,2,FALSE)&amp;H17)</f>
        <v/>
      </c>
    </row>
    <row r="18" spans="1:15" s="8" customFormat="1" ht="30" customHeight="1" thickBot="1">
      <c r="F18" s="8" t="str">
        <f t="shared" si="0"/>
        <v/>
      </c>
      <c r="G18" s="25">
        <v>10</v>
      </c>
      <c r="H18" s="62"/>
      <c r="I18" s="65"/>
      <c r="J18" s="62"/>
      <c r="K18" s="63"/>
      <c r="L18" s="31"/>
      <c r="M18" s="71">
        <f>IF(F18="",0,COUNTIF($F$9:$F217,$F18))</f>
        <v>0</v>
      </c>
      <c r="N18" s="32" t="str">
        <f>IFERROR(IF(OR($F18="",COUNTIF($F$9:$F18,$F18)&gt;1),"",INDEX($Q$9:$Q$16,$M18)),"")</f>
        <v/>
      </c>
      <c r="O18" s="61" t="str">
        <f>IF(OR(H18="",L18=""),"",VLOOKUP(L18,BDF종목!$B:$C,2,FALSE)&amp;H18)</f>
        <v/>
      </c>
    </row>
    <row r="19" spans="1:15" s="8" customFormat="1" ht="30" customHeight="1" thickBot="1">
      <c r="F19" s="8" t="str">
        <f t="shared" si="0"/>
        <v/>
      </c>
      <c r="G19" s="25">
        <v>11</v>
      </c>
      <c r="H19" s="62"/>
      <c r="I19" s="65"/>
      <c r="J19" s="62"/>
      <c r="K19" s="63"/>
      <c r="L19" s="31"/>
      <c r="M19" s="71">
        <f>IF(F19="",0,COUNTIF($F$9:$F218,$F19))</f>
        <v>0</v>
      </c>
      <c r="N19" s="32" t="str">
        <f>IFERROR(IF(OR($F19="",COUNTIF($F$9:$F19,$F19)&gt;1),"",INDEX($Q$9:$Q$16,$M19)),"")</f>
        <v/>
      </c>
      <c r="O19" s="61" t="str">
        <f>IF(OR(H19="",L19=""),"",VLOOKUP(L19,BDF종목!$B:$C,2,FALSE)&amp;H19)</f>
        <v/>
      </c>
    </row>
    <row r="20" spans="1:15" s="8" customFormat="1" ht="30" customHeight="1" thickBot="1">
      <c r="F20" s="8" t="str">
        <f t="shared" si="0"/>
        <v/>
      </c>
      <c r="G20" s="25">
        <v>12</v>
      </c>
      <c r="H20" s="62"/>
      <c r="I20" s="65"/>
      <c r="J20" s="62"/>
      <c r="K20" s="63"/>
      <c r="L20" s="31"/>
      <c r="M20" s="71">
        <f>IF(F20="",0,COUNTIF($F$9:$F219,$F20))</f>
        <v>0</v>
      </c>
      <c r="N20" s="32" t="str">
        <f>IFERROR(IF(OR($F20="",COUNTIF($F$9:$F20,$F20)&gt;1),"",INDEX($Q$9:$Q$16,$M20)),"")</f>
        <v/>
      </c>
      <c r="O20" s="61" t="str">
        <f>IF(OR(H20="",L20=""),"",VLOOKUP(L20,BDF종목!$B:$C,2,FALSE)&amp;H20)</f>
        <v/>
      </c>
    </row>
    <row r="21" spans="1:15" s="8" customFormat="1" ht="30" customHeight="1" thickBot="1">
      <c r="F21" s="8" t="str">
        <f t="shared" si="0"/>
        <v/>
      </c>
      <c r="G21" s="25">
        <v>13</v>
      </c>
      <c r="H21" s="62"/>
      <c r="I21" s="65"/>
      <c r="J21" s="62"/>
      <c r="K21" s="63"/>
      <c r="L21" s="31"/>
      <c r="M21" s="71">
        <f>IF(F21="",0,COUNTIF($F$9:$F220,$F21))</f>
        <v>0</v>
      </c>
      <c r="N21" s="32" t="str">
        <f>IFERROR(IF(OR($F21="",COUNTIF($F$9:$F21,$F21)&gt;1),"",INDEX($Q$9:$Q$16,$M21)),"")</f>
        <v/>
      </c>
      <c r="O21" s="61" t="str">
        <f>IF(OR(H21="",L21=""),"",VLOOKUP(L21,BDF종목!$B:$C,2,FALSE)&amp;H21)</f>
        <v/>
      </c>
    </row>
    <row r="22" spans="1:15" s="8" customFormat="1" ht="30" customHeight="1" thickBot="1">
      <c r="F22" s="8" t="str">
        <f t="shared" si="0"/>
        <v/>
      </c>
      <c r="G22" s="25">
        <v>14</v>
      </c>
      <c r="H22" s="62"/>
      <c r="I22" s="65"/>
      <c r="J22" s="62"/>
      <c r="K22" s="63"/>
      <c r="L22" s="31"/>
      <c r="M22" s="71">
        <f>IF(F22="",0,COUNTIF($F$9:$F221,$F22))</f>
        <v>0</v>
      </c>
      <c r="N22" s="32" t="str">
        <f>IFERROR(IF(OR($F22="",COUNTIF($F$9:$F22,$F22)&gt;1),"",INDEX($Q$9:$Q$16,$M22)),"")</f>
        <v/>
      </c>
      <c r="O22" s="61" t="str">
        <f>IF(OR(H22="",L22=""),"",VLOOKUP(L22,BDF종목!$B:$C,2,FALSE)&amp;H22)</f>
        <v/>
      </c>
    </row>
    <row r="23" spans="1:15" s="8" customFormat="1" ht="30" customHeight="1" thickBot="1">
      <c r="F23" s="8" t="str">
        <f t="shared" si="0"/>
        <v/>
      </c>
      <c r="G23" s="25">
        <v>15</v>
      </c>
      <c r="H23" s="62"/>
      <c r="I23" s="65"/>
      <c r="J23" s="62"/>
      <c r="K23" s="63"/>
      <c r="L23" s="31"/>
      <c r="M23" s="71">
        <f>IF(F23="",0,COUNTIF($F$9:$F222,$F23))</f>
        <v>0</v>
      </c>
      <c r="N23" s="32" t="str">
        <f>IFERROR(IF(OR($F23="",COUNTIF($F$9:$F23,$F23)&gt;1),"",INDEX($Q$9:$Q$16,$M23)),"")</f>
        <v/>
      </c>
      <c r="O23" s="61" t="str">
        <f>IF(OR(H23="",L23=""),"",VLOOKUP(L23,BDF종목!$B:$C,2,FALSE)&amp;H23)</f>
        <v/>
      </c>
    </row>
    <row r="24" spans="1:15" s="8" customFormat="1" ht="30" customHeight="1" thickBot="1">
      <c r="F24" s="8" t="str">
        <f t="shared" si="0"/>
        <v/>
      </c>
      <c r="G24" s="25">
        <v>16</v>
      </c>
      <c r="H24" s="62"/>
      <c r="I24" s="65"/>
      <c r="J24" s="62"/>
      <c r="K24" s="63"/>
      <c r="L24" s="31"/>
      <c r="M24" s="71">
        <f>IF(F24="",0,COUNTIF($F$9:$F223,$F24))</f>
        <v>0</v>
      </c>
      <c r="N24" s="32" t="str">
        <f>IFERROR(IF(OR($F24="",COUNTIF($F$9:$F24,$F24)&gt;1),"",INDEX($Q$9:$Q$16,$M24)),"")</f>
        <v/>
      </c>
      <c r="O24" s="61" t="str">
        <f>IF(OR(H24="",L24=""),"",VLOOKUP(L24,BDF종목!$B:$C,2,FALSE)&amp;H24)</f>
        <v/>
      </c>
    </row>
    <row r="25" spans="1:15" s="8" customFormat="1" ht="30" customHeight="1" thickBot="1">
      <c r="F25" s="8" t="str">
        <f t="shared" si="0"/>
        <v/>
      </c>
      <c r="G25" s="25">
        <v>17</v>
      </c>
      <c r="H25" s="62"/>
      <c r="I25" s="65"/>
      <c r="J25" s="62"/>
      <c r="K25" s="63"/>
      <c r="L25" s="31"/>
      <c r="M25" s="71">
        <f>IF(F25="",0,COUNTIF($F$9:$F224,$F25))</f>
        <v>0</v>
      </c>
      <c r="N25" s="32" t="str">
        <f>IFERROR(IF(OR($F25="",COUNTIF($F$9:$F25,$F25)&gt;1),"",INDEX($Q$9:$Q$16,$M25)),"")</f>
        <v/>
      </c>
      <c r="O25" s="61" t="str">
        <f>IF(OR(H25="",L25=""),"",VLOOKUP(L25,BDF종목!$B:$C,2,FALSE)&amp;H25)</f>
        <v/>
      </c>
    </row>
    <row r="26" spans="1:15" s="8" customFormat="1" ht="30" customHeight="1" thickBot="1">
      <c r="F26" s="8" t="str">
        <f t="shared" si="0"/>
        <v/>
      </c>
      <c r="G26" s="25">
        <v>18</v>
      </c>
      <c r="H26" s="62"/>
      <c r="I26" s="65"/>
      <c r="J26" s="62"/>
      <c r="K26" s="63"/>
      <c r="L26" s="31"/>
      <c r="M26" s="71">
        <f>IF(F26="",0,COUNTIF($F$9:$F225,$F26))</f>
        <v>0</v>
      </c>
      <c r="N26" s="32" t="str">
        <f>IFERROR(IF(OR($F26="",COUNTIF($F$9:$F26,$F26)&gt;1),"",INDEX($Q$9:$Q$16,$M26)),"")</f>
        <v/>
      </c>
      <c r="O26" s="61" t="str">
        <f>IF(OR(H26="",L26=""),"",VLOOKUP(L26,BDF종목!$B:$C,2,FALSE)&amp;H26)</f>
        <v/>
      </c>
    </row>
    <row r="27" spans="1:15" s="8" customFormat="1" ht="30" customHeight="1" thickBot="1">
      <c r="F27" s="8" t="str">
        <f t="shared" si="0"/>
        <v/>
      </c>
      <c r="G27" s="25">
        <v>19</v>
      </c>
      <c r="H27" s="62"/>
      <c r="I27" s="65"/>
      <c r="J27" s="62"/>
      <c r="K27" s="63"/>
      <c r="L27" s="31"/>
      <c r="M27" s="71">
        <f>IF(F27="",0,COUNTIF($F$9:$F226,$F27))</f>
        <v>0</v>
      </c>
      <c r="N27" s="32" t="str">
        <f>IFERROR(IF(OR($F27="",COUNTIF($F$9:$F27,$F27)&gt;1),"",INDEX($Q$9:$Q$16,$M27)),"")</f>
        <v/>
      </c>
      <c r="O27" s="61" t="str">
        <f>IF(OR(H27="",L27=""),"",VLOOKUP(L27,BDF종목!$B:$C,2,FALSE)&amp;H27)</f>
        <v/>
      </c>
    </row>
    <row r="28" spans="1:15" s="8" customFormat="1" ht="30" customHeight="1" thickBot="1">
      <c r="F28" s="8" t="str">
        <f t="shared" si="0"/>
        <v/>
      </c>
      <c r="G28" s="25">
        <v>20</v>
      </c>
      <c r="H28" s="62"/>
      <c r="I28" s="65"/>
      <c r="J28" s="62"/>
      <c r="K28" s="63"/>
      <c r="L28" s="31"/>
      <c r="M28" s="71">
        <f>IF(F28="",0,COUNTIF($F$9:$F227,$F28))</f>
        <v>0</v>
      </c>
      <c r="N28" s="32" t="str">
        <f>IFERROR(IF(OR($F28="",COUNTIF($F$9:$F28,$F28)&gt;1),"",INDEX($Q$9:$Q$16,$M28)),"")</f>
        <v/>
      </c>
      <c r="O28" s="61" t="str">
        <f>IF(OR(H28="",L28=""),"",VLOOKUP(L28,BDF종목!$B:$C,2,FALSE)&amp;H28)</f>
        <v/>
      </c>
    </row>
    <row r="29" spans="1:15" s="8" customFormat="1" ht="30" customHeight="1" thickBot="1">
      <c r="F29" s="8" t="str">
        <f t="shared" si="0"/>
        <v/>
      </c>
      <c r="G29" s="25">
        <v>21</v>
      </c>
      <c r="H29" s="62"/>
      <c r="I29" s="65"/>
      <c r="J29" s="62"/>
      <c r="K29" s="63"/>
      <c r="L29" s="31"/>
      <c r="M29" s="71">
        <f>IF(F29="",0,COUNTIF($F$9:$F228,$F29))</f>
        <v>0</v>
      </c>
      <c r="N29" s="32" t="str">
        <f>IFERROR(IF(OR($F29="",COUNTIF($F$9:$F29,$F29)&gt;1),"",INDEX($Q$9:$Q$16,$M29)),"")</f>
        <v/>
      </c>
      <c r="O29" s="61" t="str">
        <f>IF(OR(H29="",L29=""),"",VLOOKUP(L29,BDF종목!$B:$C,2,FALSE)&amp;H29)</f>
        <v/>
      </c>
    </row>
    <row r="30" spans="1:15" s="8" customFormat="1" ht="30" customHeight="1" thickBot="1">
      <c r="F30" s="8" t="str">
        <f t="shared" si="0"/>
        <v/>
      </c>
      <c r="G30" s="25">
        <v>22</v>
      </c>
      <c r="H30" s="62"/>
      <c r="I30" s="65"/>
      <c r="J30" s="62"/>
      <c r="K30" s="63"/>
      <c r="L30" s="31"/>
      <c r="M30" s="71">
        <f>IF(F30="",0,COUNTIF($F$9:$F229,$F30))</f>
        <v>0</v>
      </c>
      <c r="N30" s="32" t="str">
        <f>IFERROR(IF(OR($F30="",COUNTIF($F$9:$F30,$F30)&gt;1),"",INDEX($Q$9:$Q$16,$M30)),"")</f>
        <v/>
      </c>
      <c r="O30" s="61" t="str">
        <f>IF(OR(H30="",L30=""),"",VLOOKUP(L30,BDF종목!$B:$C,2,FALSE)&amp;H30)</f>
        <v/>
      </c>
    </row>
    <row r="31" spans="1:15" s="8" customFormat="1" ht="30" customHeight="1" thickBot="1">
      <c r="F31" s="8" t="str">
        <f t="shared" si="0"/>
        <v/>
      </c>
      <c r="G31" s="25">
        <v>23</v>
      </c>
      <c r="H31" s="62"/>
      <c r="I31" s="65"/>
      <c r="J31" s="62"/>
      <c r="K31" s="63"/>
      <c r="L31" s="31"/>
      <c r="M31" s="71">
        <f>IF(F31="",0,COUNTIF($F$9:$F230,$F31))</f>
        <v>0</v>
      </c>
      <c r="N31" s="32" t="str">
        <f>IFERROR(IF(OR($F31="",COUNTIF($F$9:$F31,$F31)&gt;1),"",INDEX($Q$9:$Q$16,$M31)),"")</f>
        <v/>
      </c>
      <c r="O31" s="61" t="str">
        <f>IF(OR(H31="",L31=""),"",VLOOKUP(L31,BDF종목!$B:$C,2,FALSE)&amp;H31)</f>
        <v/>
      </c>
    </row>
    <row r="32" spans="1:15" s="8" customFormat="1" ht="30" customHeight="1" thickBot="1">
      <c r="F32" s="8" t="str">
        <f t="shared" si="0"/>
        <v/>
      </c>
      <c r="G32" s="25">
        <v>24</v>
      </c>
      <c r="H32" s="67"/>
      <c r="I32" s="68"/>
      <c r="J32" s="62"/>
      <c r="K32" s="63"/>
      <c r="L32" s="31"/>
      <c r="M32" s="71">
        <f>IF(F32="",0,COUNTIF($F$9:$F231,$F32))</f>
        <v>0</v>
      </c>
      <c r="N32" s="32" t="str">
        <f>IFERROR(IF(OR($F32="",COUNTIF($F$9:$F32,$F32)&gt;1),"",INDEX($Q$9:$Q$16,$M32)),"")</f>
        <v/>
      </c>
      <c r="O32" s="61" t="str">
        <f>IF(OR(H32="",L32=""),"",VLOOKUP(L32,BDF종목!$B:$C,2,FALSE)&amp;H32)</f>
        <v/>
      </c>
    </row>
    <row r="33" spans="6:15" s="8" customFormat="1" ht="30" customHeight="1" thickBot="1">
      <c r="F33" s="8" t="str">
        <f t="shared" si="0"/>
        <v/>
      </c>
      <c r="G33" s="25">
        <v>25</v>
      </c>
      <c r="H33" s="62"/>
      <c r="I33" s="65"/>
      <c r="J33" s="62"/>
      <c r="K33" s="63"/>
      <c r="L33" s="31"/>
      <c r="M33" s="71">
        <f>IF(F33="",0,COUNTIF($F$9:$F232,$F33))</f>
        <v>0</v>
      </c>
      <c r="N33" s="32" t="str">
        <f>IFERROR(IF(OR($F33="",COUNTIF($F$9:$F33,$F33)&gt;1),"",INDEX($Q$9:$Q$16,$M33)),"")</f>
        <v/>
      </c>
      <c r="O33" s="61" t="str">
        <f>IF(OR(H33="",L33=""),"",VLOOKUP(L33,BDF종목!$B:$C,2,FALSE)&amp;H33)</f>
        <v/>
      </c>
    </row>
    <row r="34" spans="6:15" s="8" customFormat="1" ht="30" customHeight="1" thickBot="1">
      <c r="F34" s="8" t="str">
        <f t="shared" si="0"/>
        <v/>
      </c>
      <c r="G34" s="25">
        <v>26</v>
      </c>
      <c r="H34" s="62"/>
      <c r="I34" s="65"/>
      <c r="J34" s="62"/>
      <c r="K34" s="63"/>
      <c r="L34" s="31"/>
      <c r="M34" s="71">
        <f>IF(F34="",0,COUNTIF($F$9:$F233,$F34))</f>
        <v>0</v>
      </c>
      <c r="N34" s="32" t="str">
        <f>IFERROR(IF(OR($F34="",COUNTIF($F$9:$F34,$F34)&gt;1),"",INDEX($Q$9:$Q$16,$M34)),"")</f>
        <v/>
      </c>
      <c r="O34" s="61" t="str">
        <f>IF(OR(H34="",L34=""),"",VLOOKUP(L34,BDF종목!$B:$C,2,FALSE)&amp;H34)</f>
        <v/>
      </c>
    </row>
    <row r="35" spans="6:15" s="8" customFormat="1" ht="30" customHeight="1" thickBot="1">
      <c r="F35" s="8" t="str">
        <f t="shared" si="0"/>
        <v/>
      </c>
      <c r="G35" s="25">
        <v>27</v>
      </c>
      <c r="H35" s="62"/>
      <c r="I35" s="65"/>
      <c r="J35" s="62"/>
      <c r="K35" s="63"/>
      <c r="L35" s="31"/>
      <c r="M35" s="71">
        <f>IF(F35="",0,COUNTIF($F$9:$F234,$F35))</f>
        <v>0</v>
      </c>
      <c r="N35" s="32" t="str">
        <f>IFERROR(IF(OR($F35="",COUNTIF($F$9:$F35,$F35)&gt;1),"",INDEX($Q$9:$Q$16,$M35)),"")</f>
        <v/>
      </c>
      <c r="O35" s="61" t="str">
        <f>IF(OR(H35="",L35=""),"",VLOOKUP(L35,BDF종목!$B:$C,2,FALSE)&amp;H35)</f>
        <v/>
      </c>
    </row>
    <row r="36" spans="6:15" s="8" customFormat="1" ht="30" customHeight="1" thickBot="1">
      <c r="F36" s="8" t="str">
        <f t="shared" si="0"/>
        <v/>
      </c>
      <c r="G36" s="25">
        <v>28</v>
      </c>
      <c r="H36" s="62"/>
      <c r="I36" s="65"/>
      <c r="J36" s="62"/>
      <c r="K36" s="63"/>
      <c r="L36" s="31"/>
      <c r="M36" s="71">
        <f>IF(F36="",0,COUNTIF($F$9:$F235,$F36))</f>
        <v>0</v>
      </c>
      <c r="N36" s="32" t="str">
        <f>IFERROR(IF(OR($F36="",COUNTIF($F$9:$F36,$F36)&gt;1),"",INDEX($Q$9:$Q$16,$M36)),"")</f>
        <v/>
      </c>
      <c r="O36" s="61" t="str">
        <f>IF(OR(H36="",L36=""),"",VLOOKUP(L36,BDF종목!$B:$C,2,FALSE)&amp;H36)</f>
        <v/>
      </c>
    </row>
    <row r="37" spans="6:15" s="8" customFormat="1" ht="30" customHeight="1" thickBot="1">
      <c r="F37" s="8" t="str">
        <f t="shared" si="0"/>
        <v/>
      </c>
      <c r="G37" s="25">
        <v>29</v>
      </c>
      <c r="H37" s="62"/>
      <c r="I37" s="65"/>
      <c r="J37" s="62"/>
      <c r="K37" s="63"/>
      <c r="L37" s="31"/>
      <c r="M37" s="71">
        <f>IF(F37="",0,COUNTIF($F$9:$F236,$F37))</f>
        <v>0</v>
      </c>
      <c r="N37" s="32" t="str">
        <f>IFERROR(IF(OR($F37="",COUNTIF($F$9:$F37,$F37)&gt;1),"",INDEX($Q$9:$Q$16,$M37)),"")</f>
        <v/>
      </c>
      <c r="O37" s="61" t="str">
        <f>IF(OR(H37="",L37=""),"",VLOOKUP(L37,BDF종목!$B:$C,2,FALSE)&amp;H37)</f>
        <v/>
      </c>
    </row>
    <row r="38" spans="6:15" s="8" customFormat="1" ht="30" customHeight="1" thickBot="1">
      <c r="F38" s="8" t="str">
        <f t="shared" si="0"/>
        <v/>
      </c>
      <c r="G38" s="25">
        <v>30</v>
      </c>
      <c r="H38" s="62"/>
      <c r="I38" s="65"/>
      <c r="J38" s="62"/>
      <c r="K38" s="63"/>
      <c r="L38" s="31"/>
      <c r="M38" s="71">
        <f>IF(F38="",0,COUNTIF($F$9:$F237,$F38))</f>
        <v>0</v>
      </c>
      <c r="N38" s="32" t="str">
        <f>IFERROR(IF(OR($F38="",COUNTIF($F$9:$F38,$F38)&gt;1),"",INDEX($Q$9:$Q$16,$M38)),"")</f>
        <v/>
      </c>
      <c r="O38" s="61" t="str">
        <f>IF(OR(H38="",L38=""),"",VLOOKUP(L38,BDF종목!$B:$C,2,FALSE)&amp;H38)</f>
        <v/>
      </c>
    </row>
    <row r="39" spans="6:15" s="8" customFormat="1" ht="30" customHeight="1" thickBot="1">
      <c r="F39" s="8" t="str">
        <f t="shared" si="0"/>
        <v/>
      </c>
      <c r="G39" s="25">
        <v>31</v>
      </c>
      <c r="H39" s="62"/>
      <c r="I39" s="65"/>
      <c r="J39" s="62"/>
      <c r="K39" s="63"/>
      <c r="L39" s="31"/>
      <c r="M39" s="71">
        <f>IF(F39="",0,COUNTIF($F$9:$F238,$F39))</f>
        <v>0</v>
      </c>
      <c r="N39" s="32" t="str">
        <f>IFERROR(IF(OR($F39="",COUNTIF($F$9:$F39,$F39)&gt;1),"",INDEX($Q$9:$Q$16,$M39)),"")</f>
        <v/>
      </c>
      <c r="O39" s="61" t="str">
        <f>IF(OR(H39="",L39=""),"",VLOOKUP(L39,BDF종목!$B:$C,2,FALSE)&amp;H39)</f>
        <v/>
      </c>
    </row>
    <row r="40" spans="6:15" s="8" customFormat="1" ht="30" customHeight="1" thickBot="1">
      <c r="F40" s="8" t="str">
        <f t="shared" si="0"/>
        <v/>
      </c>
      <c r="G40" s="25">
        <v>32</v>
      </c>
      <c r="H40" s="62"/>
      <c r="I40" s="65"/>
      <c r="J40" s="62"/>
      <c r="K40" s="63"/>
      <c r="L40" s="31"/>
      <c r="M40" s="71">
        <f>IF(F40="",0,COUNTIF($F$9:$F239,$F40))</f>
        <v>0</v>
      </c>
      <c r="N40" s="32" t="str">
        <f>IFERROR(IF(OR($F40="",COUNTIF($F$9:$F40,$F40)&gt;1),"",INDEX($Q$9:$Q$16,$M40)),"")</f>
        <v/>
      </c>
      <c r="O40" s="61" t="str">
        <f>IF(OR(H40="",L40=""),"",VLOOKUP(L40,BDF종목!$B:$C,2,FALSE)&amp;H40)</f>
        <v/>
      </c>
    </row>
    <row r="41" spans="6:15" s="8" customFormat="1" ht="30" customHeight="1" thickBot="1">
      <c r="F41" s="8" t="str">
        <f t="shared" si="0"/>
        <v/>
      </c>
      <c r="G41" s="25">
        <v>33</v>
      </c>
      <c r="H41" s="62"/>
      <c r="I41" s="65"/>
      <c r="J41" s="62"/>
      <c r="K41" s="63"/>
      <c r="L41" s="31"/>
      <c r="M41" s="71">
        <f>IF(F41="",0,COUNTIF($F$9:$F240,$F41))</f>
        <v>0</v>
      </c>
      <c r="N41" s="32" t="str">
        <f>IFERROR(IF(OR($F41="",COUNTIF($F$9:$F41,$F41)&gt;1),"",INDEX($Q$9:$Q$16,$M41)),"")</f>
        <v/>
      </c>
      <c r="O41" s="61" t="str">
        <f>IF(OR(H41="",L41=""),"",VLOOKUP(L41,BDF종목!$B:$C,2,FALSE)&amp;H41)</f>
        <v/>
      </c>
    </row>
    <row r="42" spans="6:15" s="8" customFormat="1" ht="30" customHeight="1" thickBot="1">
      <c r="F42" s="8" t="str">
        <f t="shared" si="0"/>
        <v/>
      </c>
      <c r="G42" s="25">
        <v>34</v>
      </c>
      <c r="H42" s="62"/>
      <c r="I42" s="65"/>
      <c r="J42" s="62"/>
      <c r="K42" s="63"/>
      <c r="L42" s="31"/>
      <c r="M42" s="71">
        <f>IF(F42="",0,COUNTIF($F$9:$F241,$F42))</f>
        <v>0</v>
      </c>
      <c r="N42" s="32" t="str">
        <f>IFERROR(IF(OR($F42="",COUNTIF($F$9:$F42,$F42)&gt;1),"",INDEX($Q$9:$Q$16,$M42)),"")</f>
        <v/>
      </c>
      <c r="O42" s="61" t="str">
        <f>IF(OR(H42="",L42=""),"",VLOOKUP(L42,BDF종목!$B:$C,2,FALSE)&amp;H42)</f>
        <v/>
      </c>
    </row>
    <row r="43" spans="6:15" s="8" customFormat="1" ht="30" customHeight="1" thickBot="1">
      <c r="F43" s="8" t="str">
        <f t="shared" si="0"/>
        <v/>
      </c>
      <c r="G43" s="25">
        <v>35</v>
      </c>
      <c r="H43" s="62"/>
      <c r="I43" s="65"/>
      <c r="J43" s="62"/>
      <c r="K43" s="63"/>
      <c r="L43" s="31"/>
      <c r="M43" s="71">
        <f>IF(F43="",0,COUNTIF($F$9:$F242,$F43))</f>
        <v>0</v>
      </c>
      <c r="N43" s="32" t="str">
        <f>IFERROR(IF(OR($F43="",COUNTIF($F$9:$F43,$F43)&gt;1),"",INDEX($Q$9:$Q$16,$M43)),"")</f>
        <v/>
      </c>
      <c r="O43" s="61" t="str">
        <f>IF(OR(H43="",L43=""),"",VLOOKUP(L43,BDF종목!$B:$C,2,FALSE)&amp;H43)</f>
        <v/>
      </c>
    </row>
    <row r="44" spans="6:15" s="8" customFormat="1" ht="30" customHeight="1" thickBot="1">
      <c r="F44" s="8" t="str">
        <f t="shared" si="0"/>
        <v/>
      </c>
      <c r="G44" s="25">
        <v>36</v>
      </c>
      <c r="H44" s="62"/>
      <c r="I44" s="65"/>
      <c r="J44" s="62"/>
      <c r="K44" s="63"/>
      <c r="L44" s="31"/>
      <c r="M44" s="71">
        <f>IF(F44="",0,COUNTIF($F$9:$F243,$F44))</f>
        <v>0</v>
      </c>
      <c r="N44" s="32" t="str">
        <f>IFERROR(IF(OR($F44="",COUNTIF($F$9:$F44,$F44)&gt;1),"",INDEX($Q$9:$Q$16,$M44)),"")</f>
        <v/>
      </c>
      <c r="O44" s="61" t="str">
        <f>IF(OR(H44="",L44=""),"",VLOOKUP(L44,BDF종목!$B:$C,2,FALSE)&amp;H44)</f>
        <v/>
      </c>
    </row>
    <row r="45" spans="6:15" s="8" customFormat="1" ht="30" customHeight="1" thickBot="1">
      <c r="F45" s="8" t="str">
        <f t="shared" si="0"/>
        <v/>
      </c>
      <c r="G45" s="25">
        <v>37</v>
      </c>
      <c r="H45" s="62"/>
      <c r="I45" s="65"/>
      <c r="J45" s="62"/>
      <c r="K45" s="63"/>
      <c r="L45" s="31"/>
      <c r="M45" s="71">
        <f>IF(F45="",0,COUNTIF($F$9:$F244,$F45))</f>
        <v>0</v>
      </c>
      <c r="N45" s="32" t="str">
        <f>IFERROR(IF(OR($F45="",COUNTIF($F$9:$F45,$F45)&gt;1),"",INDEX($Q$9:$Q$16,$M45)),"")</f>
        <v/>
      </c>
      <c r="O45" s="61" t="str">
        <f>IF(OR(H45="",L45=""),"",VLOOKUP(L45,BDF종목!$B:$C,2,FALSE)&amp;H45)</f>
        <v/>
      </c>
    </row>
    <row r="46" spans="6:15" s="8" customFormat="1" ht="30" customHeight="1" thickBot="1">
      <c r="F46" s="8" t="str">
        <f t="shared" si="0"/>
        <v/>
      </c>
      <c r="G46" s="25">
        <v>38</v>
      </c>
      <c r="H46" s="62"/>
      <c r="I46" s="65"/>
      <c r="J46" s="62"/>
      <c r="K46" s="63"/>
      <c r="L46" s="31"/>
      <c r="M46" s="71">
        <f>IF(F46="",0,COUNTIF($F$9:$F245,$F46))</f>
        <v>0</v>
      </c>
      <c r="N46" s="32" t="str">
        <f>IFERROR(IF(OR($F46="",COUNTIF($F$9:$F46,$F46)&gt;1),"",INDEX($Q$9:$Q$16,$M46)),"")</f>
        <v/>
      </c>
      <c r="O46" s="61" t="str">
        <f>IF(OR(H46="",L46=""),"",VLOOKUP(L46,BDF종목!$B:$C,2,FALSE)&amp;H46)</f>
        <v/>
      </c>
    </row>
    <row r="47" spans="6:15" s="8" customFormat="1" ht="30" customHeight="1" thickBot="1">
      <c r="F47" s="8" t="str">
        <f t="shared" si="0"/>
        <v/>
      </c>
      <c r="G47" s="25">
        <v>39</v>
      </c>
      <c r="H47" s="62"/>
      <c r="I47" s="65"/>
      <c r="J47" s="62"/>
      <c r="K47" s="63"/>
      <c r="L47" s="31"/>
      <c r="M47" s="71">
        <f>IF(F47="",0,COUNTIF($F$9:$F246,$F47))</f>
        <v>0</v>
      </c>
      <c r="N47" s="32" t="str">
        <f>IFERROR(IF(OR($F47="",COUNTIF($F$9:$F47,$F47)&gt;1),"",INDEX($Q$9:$Q$16,$M47)),"")</f>
        <v/>
      </c>
      <c r="O47" s="61" t="str">
        <f>IF(OR(H47="",L47=""),"",VLOOKUP(L47,BDF종목!$B:$C,2,FALSE)&amp;H47)</f>
        <v/>
      </c>
    </row>
    <row r="48" spans="6:15" s="8" customFormat="1" ht="30" customHeight="1" thickBot="1">
      <c r="F48" s="8" t="str">
        <f t="shared" si="0"/>
        <v/>
      </c>
      <c r="G48" s="25">
        <v>40</v>
      </c>
      <c r="H48" s="62"/>
      <c r="I48" s="65"/>
      <c r="J48" s="62"/>
      <c r="K48" s="63"/>
      <c r="L48" s="31"/>
      <c r="M48" s="71">
        <f>IF(F48="",0,COUNTIF($F$9:$F247,$F48))</f>
        <v>0</v>
      </c>
      <c r="N48" s="32" t="str">
        <f>IFERROR(IF(OR($F48="",COUNTIF($F$9:$F48,$F48)&gt;1),"",INDEX($Q$9:$Q$16,$M48)),"")</f>
        <v/>
      </c>
      <c r="O48" s="61" t="str">
        <f>IF(OR(H48="",L48=""),"",VLOOKUP(L48,BDF종목!$B:$C,2,FALSE)&amp;H48)</f>
        <v/>
      </c>
    </row>
    <row r="49" spans="6:15" s="8" customFormat="1" ht="30" customHeight="1" thickBot="1">
      <c r="F49" s="8" t="str">
        <f t="shared" si="0"/>
        <v/>
      </c>
      <c r="G49" s="25">
        <v>41</v>
      </c>
      <c r="H49" s="62"/>
      <c r="I49" s="65"/>
      <c r="J49" s="62"/>
      <c r="K49" s="63"/>
      <c r="L49" s="31"/>
      <c r="M49" s="71">
        <f>IF(F49="",0,COUNTIF($F$9:$F248,$F49))</f>
        <v>0</v>
      </c>
      <c r="N49" s="32" t="str">
        <f>IFERROR(IF(OR($F49="",COUNTIF($F$9:$F49,$F49)&gt;1),"",INDEX($Q$9:$Q$16,$M49)),"")</f>
        <v/>
      </c>
      <c r="O49" s="61" t="str">
        <f>IF(OR(H49="",L49=""),"",VLOOKUP(L49,BDF종목!$B:$C,2,FALSE)&amp;H49)</f>
        <v/>
      </c>
    </row>
    <row r="50" spans="6:15" s="8" customFormat="1" ht="30" customHeight="1" thickBot="1">
      <c r="F50" s="8" t="str">
        <f t="shared" si="0"/>
        <v/>
      </c>
      <c r="G50" s="25">
        <v>42</v>
      </c>
      <c r="H50" s="62"/>
      <c r="I50" s="65"/>
      <c r="J50" s="62"/>
      <c r="K50" s="63"/>
      <c r="L50" s="31"/>
      <c r="M50" s="71">
        <f>IF(F50="",0,COUNTIF($F$9:$F249,$F50))</f>
        <v>0</v>
      </c>
      <c r="N50" s="32" t="str">
        <f>IFERROR(IF(OR($F50="",COUNTIF($F$9:$F50,$F50)&gt;1),"",INDEX($Q$9:$Q$16,$M50)),"")</f>
        <v/>
      </c>
      <c r="O50" s="61" t="str">
        <f>IF(OR(H50="",L50=""),"",VLOOKUP(L50,BDF종목!$B:$C,2,FALSE)&amp;H50)</f>
        <v/>
      </c>
    </row>
    <row r="51" spans="6:15" s="8" customFormat="1" ht="30" customHeight="1" thickBot="1">
      <c r="F51" s="8" t="str">
        <f t="shared" si="0"/>
        <v/>
      </c>
      <c r="G51" s="25">
        <v>43</v>
      </c>
      <c r="H51" s="62"/>
      <c r="I51" s="65"/>
      <c r="J51" s="62"/>
      <c r="K51" s="63"/>
      <c r="L51" s="31"/>
      <c r="M51" s="71">
        <f>IF(F51="",0,COUNTIF($F$9:$F250,$F51))</f>
        <v>0</v>
      </c>
      <c r="N51" s="32" t="str">
        <f>IFERROR(IF(OR($F51="",COUNTIF($F$9:$F51,$F51)&gt;1),"",INDEX($Q$9:$Q$16,$M51)),"")</f>
        <v/>
      </c>
      <c r="O51" s="61" t="str">
        <f>IF(OR(H51="",L51=""),"",VLOOKUP(L51,BDF종목!$B:$C,2,FALSE)&amp;H51)</f>
        <v/>
      </c>
    </row>
    <row r="52" spans="6:15" s="8" customFormat="1" ht="30" customHeight="1" thickBot="1">
      <c r="F52" s="8" t="str">
        <f t="shared" si="0"/>
        <v/>
      </c>
      <c r="G52" s="25">
        <v>44</v>
      </c>
      <c r="H52" s="62"/>
      <c r="I52" s="65"/>
      <c r="J52" s="62"/>
      <c r="K52" s="63"/>
      <c r="L52" s="31"/>
      <c r="M52" s="71">
        <f>IF(F52="",0,COUNTIF($F$9:$F251,$F52))</f>
        <v>0</v>
      </c>
      <c r="N52" s="32" t="str">
        <f>IFERROR(IF(OR($F52="",COUNTIF($F$9:$F52,$F52)&gt;1),"",INDEX($Q$9:$Q$16,$M52)),"")</f>
        <v/>
      </c>
      <c r="O52" s="61" t="str">
        <f>IF(OR(H52="",L52=""),"",VLOOKUP(L52,BDF종목!$B:$C,2,FALSE)&amp;H52)</f>
        <v/>
      </c>
    </row>
    <row r="53" spans="6:15" s="8" customFormat="1" ht="30" customHeight="1" thickBot="1">
      <c r="F53" s="8" t="str">
        <f t="shared" si="0"/>
        <v/>
      </c>
      <c r="G53" s="25">
        <v>45</v>
      </c>
      <c r="H53" s="62"/>
      <c r="I53" s="65"/>
      <c r="J53" s="62"/>
      <c r="K53" s="63"/>
      <c r="L53" s="31"/>
      <c r="M53" s="71">
        <f>IF(F53="",0,COUNTIF($F$9:$F252,$F53))</f>
        <v>0</v>
      </c>
      <c r="N53" s="32" t="str">
        <f>IFERROR(IF(OR($F53="",COUNTIF($F$9:$F53,$F53)&gt;1),"",INDEX($Q$9:$Q$16,$M53)),"")</f>
        <v/>
      </c>
      <c r="O53" s="61" t="str">
        <f>IF(OR(H53="",L53=""),"",VLOOKUP(L53,BDF종목!$B:$C,2,FALSE)&amp;H53)</f>
        <v/>
      </c>
    </row>
    <row r="54" spans="6:15" s="8" customFormat="1" ht="30" customHeight="1" thickBot="1">
      <c r="F54" s="8" t="str">
        <f t="shared" si="0"/>
        <v/>
      </c>
      <c r="G54" s="25">
        <v>46</v>
      </c>
      <c r="H54" s="62"/>
      <c r="I54" s="65"/>
      <c r="J54" s="62"/>
      <c r="K54" s="63"/>
      <c r="L54" s="31"/>
      <c r="M54" s="71">
        <f>IF(F54="",0,COUNTIF($F$9:$F253,$F54))</f>
        <v>0</v>
      </c>
      <c r="N54" s="32" t="str">
        <f>IFERROR(IF(OR($F54="",COUNTIF($F$9:$F54,$F54)&gt;1),"",INDEX($Q$9:$Q$16,$M54)),"")</f>
        <v/>
      </c>
      <c r="O54" s="61" t="str">
        <f>IF(OR(H54="",L54=""),"",VLOOKUP(L54,BDF종목!$B:$C,2,FALSE)&amp;H54)</f>
        <v/>
      </c>
    </row>
    <row r="55" spans="6:15" s="8" customFormat="1" ht="30" customHeight="1" thickBot="1">
      <c r="F55" s="8" t="str">
        <f t="shared" si="0"/>
        <v/>
      </c>
      <c r="G55" s="25">
        <v>47</v>
      </c>
      <c r="H55" s="62"/>
      <c r="I55" s="65"/>
      <c r="J55" s="62"/>
      <c r="K55" s="63"/>
      <c r="L55" s="31"/>
      <c r="M55" s="71">
        <f>IF(F55="",0,COUNTIF($F$9:$F254,$F55))</f>
        <v>0</v>
      </c>
      <c r="N55" s="32" t="str">
        <f>IFERROR(IF(OR($F55="",COUNTIF($F$9:$F55,$F55)&gt;1),"",INDEX($Q$9:$Q$16,$M55)),"")</f>
        <v/>
      </c>
      <c r="O55" s="61" t="str">
        <f>IF(OR(H55="",L55=""),"",VLOOKUP(L55,BDF종목!$B:$C,2,FALSE)&amp;H55)</f>
        <v/>
      </c>
    </row>
    <row r="56" spans="6:15" s="8" customFormat="1" ht="30" customHeight="1" thickBot="1">
      <c r="F56" s="8" t="str">
        <f t="shared" si="0"/>
        <v/>
      </c>
      <c r="G56" s="25">
        <v>48</v>
      </c>
      <c r="H56" s="62"/>
      <c r="I56" s="65"/>
      <c r="J56" s="62"/>
      <c r="K56" s="63"/>
      <c r="L56" s="31"/>
      <c r="M56" s="71">
        <f>IF(F56="",0,COUNTIF($F$9:$F255,$F56))</f>
        <v>0</v>
      </c>
      <c r="N56" s="32" t="str">
        <f>IFERROR(IF(OR($F56="",COUNTIF($F$9:$F56,$F56)&gt;1),"",INDEX($Q$9:$Q$16,$M56)),"")</f>
        <v/>
      </c>
      <c r="O56" s="61" t="str">
        <f>IF(OR(H56="",L56=""),"",VLOOKUP(L56,BDF종목!$B:$C,2,FALSE)&amp;H56)</f>
        <v/>
      </c>
    </row>
    <row r="57" spans="6:15" s="8" customFormat="1" ht="30" customHeight="1" thickBot="1">
      <c r="F57" s="8" t="str">
        <f t="shared" si="0"/>
        <v/>
      </c>
      <c r="G57" s="25">
        <v>49</v>
      </c>
      <c r="H57" s="62"/>
      <c r="I57" s="65"/>
      <c r="J57" s="62"/>
      <c r="K57" s="63"/>
      <c r="L57" s="31"/>
      <c r="M57" s="71">
        <f>IF(F57="",0,COUNTIF($F$9:$F256,$F57))</f>
        <v>0</v>
      </c>
      <c r="N57" s="32" t="str">
        <f>IFERROR(IF(OR($F57="",COUNTIF($F$9:$F57,$F57)&gt;1),"",INDEX($Q$9:$Q$16,$M57)),"")</f>
        <v/>
      </c>
      <c r="O57" s="61" t="str">
        <f>IF(OR(H57="",L57=""),"",VLOOKUP(L57,BDF종목!$B:$C,2,FALSE)&amp;H57)</f>
        <v/>
      </c>
    </row>
    <row r="58" spans="6:15" s="8" customFormat="1" ht="30" customHeight="1" thickBot="1">
      <c r="F58" s="8" t="str">
        <f t="shared" si="0"/>
        <v/>
      </c>
      <c r="G58" s="25">
        <v>50</v>
      </c>
      <c r="H58" s="62"/>
      <c r="I58" s="65"/>
      <c r="J58" s="62"/>
      <c r="K58" s="63"/>
      <c r="L58" s="31"/>
      <c r="M58" s="71">
        <f>IF(F58="",0,COUNTIF($F$9:$F257,$F58))</f>
        <v>0</v>
      </c>
      <c r="N58" s="32" t="str">
        <f>IFERROR(IF(OR($F58="",COUNTIF($F$9:$F58,$F58)&gt;1),"",INDEX($Q$9:$Q$16,$M58)),"")</f>
        <v/>
      </c>
      <c r="O58" s="61" t="str">
        <f>IF(OR(H58="",L58=""),"",VLOOKUP(L58,BDF종목!$B:$C,2,FALSE)&amp;H58)</f>
        <v/>
      </c>
    </row>
    <row r="59" spans="6:15" s="8" customFormat="1" ht="30" customHeight="1" thickBot="1">
      <c r="F59" s="8" t="str">
        <f t="shared" si="0"/>
        <v/>
      </c>
      <c r="G59" s="25">
        <v>51</v>
      </c>
      <c r="H59" s="62"/>
      <c r="I59" s="65"/>
      <c r="J59" s="62"/>
      <c r="K59" s="63"/>
      <c r="L59" s="31"/>
      <c r="M59" s="71">
        <f>IF(F59="",0,COUNTIF($F$9:$F258,$F59))</f>
        <v>0</v>
      </c>
      <c r="N59" s="32" t="str">
        <f>IFERROR(IF(OR($F59="",COUNTIF($F$9:$F59,$F59)&gt;1),"",INDEX($Q$9:$Q$16,$M59)),"")</f>
        <v/>
      </c>
      <c r="O59" s="61" t="str">
        <f>IF(OR(H59="",L59=""),"",VLOOKUP(L59,BDF종목!$B:$C,2,FALSE)&amp;H59)</f>
        <v/>
      </c>
    </row>
    <row r="60" spans="6:15" s="8" customFormat="1" ht="30" customHeight="1" thickBot="1">
      <c r="F60" s="8" t="str">
        <f t="shared" si="0"/>
        <v/>
      </c>
      <c r="G60" s="25">
        <v>52</v>
      </c>
      <c r="H60" s="62"/>
      <c r="I60" s="65"/>
      <c r="J60" s="62"/>
      <c r="K60" s="63"/>
      <c r="L60" s="31"/>
      <c r="M60" s="71">
        <f>IF(F60="",0,COUNTIF($F$9:$F259,$F60))</f>
        <v>0</v>
      </c>
      <c r="N60" s="32" t="str">
        <f>IFERROR(IF(OR($F60="",COUNTIF($F$9:$F60,$F60)&gt;1),"",INDEX($Q$9:$Q$16,$M60)),"")</f>
        <v/>
      </c>
      <c r="O60" s="61" t="str">
        <f>IF(OR(H60="",L60=""),"",VLOOKUP(L60,BDF종목!$B:$C,2,FALSE)&amp;H60)</f>
        <v/>
      </c>
    </row>
    <row r="61" spans="6:15" s="8" customFormat="1" ht="30" customHeight="1" thickBot="1">
      <c r="F61" s="8" t="str">
        <f t="shared" si="0"/>
        <v/>
      </c>
      <c r="G61" s="25">
        <v>53</v>
      </c>
      <c r="H61" s="62"/>
      <c r="I61" s="65"/>
      <c r="J61" s="62"/>
      <c r="K61" s="63"/>
      <c r="L61" s="31"/>
      <c r="M61" s="71">
        <f>IF(F61="",0,COUNTIF($F$9:$F260,$F61))</f>
        <v>0</v>
      </c>
      <c r="N61" s="32" t="str">
        <f>IFERROR(IF(OR($F61="",COUNTIF($F$9:$F61,$F61)&gt;1),"",INDEX($Q$9:$Q$16,$M61)),"")</f>
        <v/>
      </c>
      <c r="O61" s="61" t="str">
        <f>IF(OR(H61="",L61=""),"",VLOOKUP(L61,BDF종목!$B:$C,2,FALSE)&amp;H61)</f>
        <v/>
      </c>
    </row>
    <row r="62" spans="6:15" s="8" customFormat="1" ht="30" customHeight="1" thickBot="1">
      <c r="F62" s="8" t="str">
        <f t="shared" si="0"/>
        <v/>
      </c>
      <c r="G62" s="25">
        <v>54</v>
      </c>
      <c r="H62" s="62"/>
      <c r="I62" s="65"/>
      <c r="J62" s="62"/>
      <c r="K62" s="63"/>
      <c r="L62" s="31"/>
      <c r="M62" s="71">
        <f>IF(F62="",0,COUNTIF($F$9:$F261,$F62))</f>
        <v>0</v>
      </c>
      <c r="N62" s="32" t="str">
        <f>IFERROR(IF(OR($F62="",COUNTIF($F$9:$F62,$F62)&gt;1),"",INDEX($Q$9:$Q$16,$M62)),"")</f>
        <v/>
      </c>
      <c r="O62" s="61" t="str">
        <f>IF(OR(H62="",L62=""),"",VLOOKUP(L62,BDF종목!$B:$C,2,FALSE)&amp;H62)</f>
        <v/>
      </c>
    </row>
    <row r="63" spans="6:15" s="8" customFormat="1" ht="30" customHeight="1" thickBot="1">
      <c r="F63" s="8" t="str">
        <f t="shared" si="0"/>
        <v/>
      </c>
      <c r="G63" s="25">
        <v>55</v>
      </c>
      <c r="H63" s="62"/>
      <c r="I63" s="65"/>
      <c r="J63" s="62"/>
      <c r="K63" s="63"/>
      <c r="L63" s="31"/>
      <c r="M63" s="71">
        <f>IF(F63="",0,COUNTIF($F$9:$F262,$F63))</f>
        <v>0</v>
      </c>
      <c r="N63" s="32" t="str">
        <f>IFERROR(IF(OR($F63="",COUNTIF($F$9:$F63,$F63)&gt;1),"",INDEX($Q$9:$Q$16,$M63)),"")</f>
        <v/>
      </c>
      <c r="O63" s="61" t="str">
        <f>IF(OR(H63="",L63=""),"",VLOOKUP(L63,BDF종목!$B:$C,2,FALSE)&amp;H63)</f>
        <v/>
      </c>
    </row>
    <row r="64" spans="6:15" s="8" customFormat="1" ht="30" customHeight="1" thickBot="1">
      <c r="F64" s="8" t="str">
        <f t="shared" si="0"/>
        <v/>
      </c>
      <c r="G64" s="25">
        <v>56</v>
      </c>
      <c r="H64" s="62"/>
      <c r="I64" s="65"/>
      <c r="J64" s="62"/>
      <c r="K64" s="63"/>
      <c r="L64" s="31"/>
      <c r="M64" s="71">
        <f>IF(F64="",0,COUNTIF($F$9:$F263,$F64))</f>
        <v>0</v>
      </c>
      <c r="N64" s="32" t="str">
        <f>IFERROR(IF(OR($F64="",COUNTIF($F$9:$F64,$F64)&gt;1),"",INDEX($Q$9:$Q$16,$M64)),"")</f>
        <v/>
      </c>
      <c r="O64" s="61" t="str">
        <f>IF(OR(H64="",L64=""),"",VLOOKUP(L64,BDF종목!$B:$C,2,FALSE)&amp;H64)</f>
        <v/>
      </c>
    </row>
    <row r="65" spans="6:15" s="8" customFormat="1" ht="30" customHeight="1" thickBot="1">
      <c r="F65" s="8" t="str">
        <f t="shared" si="0"/>
        <v/>
      </c>
      <c r="G65" s="25">
        <v>57</v>
      </c>
      <c r="H65" s="62"/>
      <c r="I65" s="65"/>
      <c r="J65" s="62"/>
      <c r="K65" s="63"/>
      <c r="L65" s="31"/>
      <c r="M65" s="71">
        <f>IF(F65="",0,COUNTIF($F$9:$F264,$F65))</f>
        <v>0</v>
      </c>
      <c r="N65" s="32" t="str">
        <f>IFERROR(IF(OR($F65="",COUNTIF($F$9:$F65,$F65)&gt;1),"",INDEX($Q$9:$Q$16,$M65)),"")</f>
        <v/>
      </c>
      <c r="O65" s="61" t="str">
        <f>IF(OR(H65="",L65=""),"",VLOOKUP(L65,BDF종목!$B:$C,2,FALSE)&amp;H65)</f>
        <v/>
      </c>
    </row>
    <row r="66" spans="6:15" s="8" customFormat="1" ht="30" customHeight="1" thickBot="1">
      <c r="F66" s="8" t="str">
        <f t="shared" si="0"/>
        <v/>
      </c>
      <c r="G66" s="25">
        <v>58</v>
      </c>
      <c r="H66" s="62"/>
      <c r="I66" s="65"/>
      <c r="J66" s="62"/>
      <c r="K66" s="63"/>
      <c r="L66" s="31"/>
      <c r="M66" s="71">
        <f>IF(F66="",0,COUNTIF($F$9:$F265,$F66))</f>
        <v>0</v>
      </c>
      <c r="N66" s="32" t="str">
        <f>IFERROR(IF(OR($F66="",COUNTIF($F$9:$F66,$F66)&gt;1),"",INDEX($Q$9:$Q$16,$M66)),"")</f>
        <v/>
      </c>
      <c r="O66" s="61" t="str">
        <f>IF(OR(H66="",L66=""),"",VLOOKUP(L66,BDF종목!$B:$C,2,FALSE)&amp;H66)</f>
        <v/>
      </c>
    </row>
    <row r="67" spans="6:15" s="8" customFormat="1" ht="30" customHeight="1" thickBot="1">
      <c r="F67" s="8" t="str">
        <f t="shared" si="0"/>
        <v/>
      </c>
      <c r="G67" s="25">
        <v>59</v>
      </c>
      <c r="H67" s="62"/>
      <c r="I67" s="65"/>
      <c r="J67" s="62"/>
      <c r="K67" s="63"/>
      <c r="L67" s="31"/>
      <c r="M67" s="71">
        <f>IF(F67="",0,COUNTIF($F$9:$F266,$F67))</f>
        <v>0</v>
      </c>
      <c r="N67" s="32" t="str">
        <f>IFERROR(IF(OR($F67="",COUNTIF($F$9:$F67,$F67)&gt;1),"",INDEX($Q$9:$Q$16,$M67)),"")</f>
        <v/>
      </c>
      <c r="O67" s="61" t="str">
        <f>IF(OR(H67="",L67=""),"",VLOOKUP(L67,BDF종목!$B:$C,2,FALSE)&amp;H67)</f>
        <v/>
      </c>
    </row>
    <row r="68" spans="6:15" s="8" customFormat="1" ht="30" customHeight="1" thickBot="1">
      <c r="F68" s="8" t="str">
        <f t="shared" si="0"/>
        <v/>
      </c>
      <c r="G68" s="25">
        <v>60</v>
      </c>
      <c r="H68" s="62"/>
      <c r="I68" s="65"/>
      <c r="J68" s="62"/>
      <c r="K68" s="63"/>
      <c r="L68" s="31"/>
      <c r="M68" s="71">
        <f>IF(F68="",0,COUNTIF($F$9:$F267,$F68))</f>
        <v>0</v>
      </c>
      <c r="N68" s="32" t="str">
        <f>IFERROR(IF(OR($F68="",COUNTIF($F$9:$F68,$F68)&gt;1),"",INDEX($Q$9:$Q$16,$M68)),"")</f>
        <v/>
      </c>
      <c r="O68" s="61" t="str">
        <f>IF(OR(H68="",L68=""),"",VLOOKUP(L68,BDF종목!$B:$C,2,FALSE)&amp;H68)</f>
        <v/>
      </c>
    </row>
    <row r="69" spans="6:15" s="8" customFormat="1" ht="30" customHeight="1" thickBot="1">
      <c r="F69" s="8" t="str">
        <f t="shared" si="0"/>
        <v/>
      </c>
      <c r="G69" s="25">
        <v>61</v>
      </c>
      <c r="H69" s="62"/>
      <c r="I69" s="65"/>
      <c r="J69" s="62"/>
      <c r="K69" s="63"/>
      <c r="L69" s="31"/>
      <c r="M69" s="71">
        <f>IF(F69="",0,COUNTIF($F$9:$F268,$F69))</f>
        <v>0</v>
      </c>
      <c r="N69" s="32" t="str">
        <f>IFERROR(IF(OR($F69="",COUNTIF($F$9:$F69,$F69)&gt;1),"",INDEX($Q$9:$Q$16,$M69)),"")</f>
        <v/>
      </c>
      <c r="O69" s="61" t="str">
        <f>IF(OR(H69="",L69=""),"",VLOOKUP(L69,BDF종목!$B:$C,2,FALSE)&amp;H69)</f>
        <v/>
      </c>
    </row>
    <row r="70" spans="6:15" s="8" customFormat="1" ht="30" customHeight="1" thickBot="1">
      <c r="F70" s="8" t="str">
        <f t="shared" si="0"/>
        <v/>
      </c>
      <c r="G70" s="25">
        <v>62</v>
      </c>
      <c r="H70" s="62"/>
      <c r="I70" s="65"/>
      <c r="J70" s="62"/>
      <c r="K70" s="63"/>
      <c r="L70" s="31"/>
      <c r="M70" s="71">
        <f>IF(F70="",0,COUNTIF($F$9:$F269,$F70))</f>
        <v>0</v>
      </c>
      <c r="N70" s="32" t="str">
        <f>IFERROR(IF(OR($F70="",COUNTIF($F$9:$F70,$F70)&gt;1),"",INDEX($Q$9:$Q$16,$M70)),"")</f>
        <v/>
      </c>
      <c r="O70" s="61" t="str">
        <f>IF(OR(H70="",L70=""),"",VLOOKUP(L70,BDF종목!$B:$C,2,FALSE)&amp;H70)</f>
        <v/>
      </c>
    </row>
    <row r="71" spans="6:15" s="8" customFormat="1" ht="30" customHeight="1" thickBot="1">
      <c r="F71" s="8" t="str">
        <f t="shared" si="0"/>
        <v/>
      </c>
      <c r="G71" s="25">
        <v>63</v>
      </c>
      <c r="H71" s="62"/>
      <c r="I71" s="65"/>
      <c r="J71" s="62"/>
      <c r="K71" s="63"/>
      <c r="L71" s="31"/>
      <c r="M71" s="71">
        <f>IF(F71="",0,COUNTIF($F$9:$F270,$F71))</f>
        <v>0</v>
      </c>
      <c r="N71" s="32" t="str">
        <f>IFERROR(IF(OR($F71="",COUNTIF($F$9:$F71,$F71)&gt;1),"",INDEX($Q$9:$Q$16,$M71)),"")</f>
        <v/>
      </c>
      <c r="O71" s="61" t="str">
        <f>IF(OR(H71="",L71=""),"",VLOOKUP(L71,BDF종목!$B:$C,2,FALSE)&amp;H71)</f>
        <v/>
      </c>
    </row>
    <row r="72" spans="6:15" s="8" customFormat="1" ht="30" customHeight="1" thickBot="1">
      <c r="F72" s="8" t="str">
        <f t="shared" si="0"/>
        <v/>
      </c>
      <c r="G72" s="25">
        <v>64</v>
      </c>
      <c r="H72" s="62"/>
      <c r="I72" s="65"/>
      <c r="J72" s="62"/>
      <c r="K72" s="63"/>
      <c r="L72" s="31"/>
      <c r="M72" s="71">
        <f>IF(F72="",0,COUNTIF($F$9:$F271,$F72))</f>
        <v>0</v>
      </c>
      <c r="N72" s="32" t="str">
        <f>IFERROR(IF(OR($F72="",COUNTIF($F$9:$F72,$F72)&gt;1),"",INDEX($Q$9:$Q$16,$M72)),"")</f>
        <v/>
      </c>
      <c r="O72" s="61" t="str">
        <f>IF(OR(H72="",L72=""),"",VLOOKUP(L72,BDF종목!$B:$C,2,FALSE)&amp;H72)</f>
        <v/>
      </c>
    </row>
    <row r="73" spans="6:15" s="8" customFormat="1" ht="30" customHeight="1" thickBot="1">
      <c r="F73" s="8" t="str">
        <f t="shared" si="0"/>
        <v/>
      </c>
      <c r="G73" s="25">
        <v>65</v>
      </c>
      <c r="H73" s="62"/>
      <c r="I73" s="65"/>
      <c r="J73" s="62"/>
      <c r="K73" s="63"/>
      <c r="L73" s="31"/>
      <c r="M73" s="71">
        <f>IF(F73="",0,COUNTIF($F$9:$F272,$F73))</f>
        <v>0</v>
      </c>
      <c r="N73" s="32" t="str">
        <f>IFERROR(IF(OR($F73="",COUNTIF($F$9:$F73,$F73)&gt;1),"",INDEX($Q$9:$Q$16,$M73)),"")</f>
        <v/>
      </c>
      <c r="O73" s="61" t="str">
        <f>IF(OR(H73="",L73=""),"",VLOOKUP(L73,BDF종목!$B:$C,2,FALSE)&amp;H73)</f>
        <v/>
      </c>
    </row>
    <row r="74" spans="6:15" s="8" customFormat="1" ht="30" customHeight="1" thickBot="1">
      <c r="F74" s="8" t="str">
        <f t="shared" ref="F74:F137" si="1">H74&amp;I74&amp;J74</f>
        <v/>
      </c>
      <c r="G74" s="25">
        <v>66</v>
      </c>
      <c r="H74" s="62"/>
      <c r="I74" s="65"/>
      <c r="J74" s="62"/>
      <c r="K74" s="63"/>
      <c r="L74" s="31"/>
      <c r="M74" s="71">
        <f>IF(F74="",0,COUNTIF($F$9:$F273,$F74))</f>
        <v>0</v>
      </c>
      <c r="N74" s="32" t="str">
        <f>IFERROR(IF(OR($F74="",COUNTIF($F$9:$F74,$F74)&gt;1),"",INDEX($Q$9:$Q$16,$M74)),"")</f>
        <v/>
      </c>
      <c r="O74" s="61" t="str">
        <f>IF(OR(H74="",L74=""),"",VLOOKUP(L74,BDF종목!$B:$C,2,FALSE)&amp;H74)</f>
        <v/>
      </c>
    </row>
    <row r="75" spans="6:15" s="8" customFormat="1" ht="30" customHeight="1" thickBot="1">
      <c r="F75" s="8" t="str">
        <f t="shared" si="1"/>
        <v/>
      </c>
      <c r="G75" s="25">
        <v>67</v>
      </c>
      <c r="H75" s="62"/>
      <c r="I75" s="65"/>
      <c r="J75" s="62"/>
      <c r="K75" s="63"/>
      <c r="L75" s="31"/>
      <c r="M75" s="71">
        <f>IF(F75="",0,COUNTIF($F$9:$F274,$F75))</f>
        <v>0</v>
      </c>
      <c r="N75" s="32" t="str">
        <f>IFERROR(IF(OR($F75="",COUNTIF($F$9:$F75,$F75)&gt;1),"",INDEX($Q$9:$Q$16,$M75)),"")</f>
        <v/>
      </c>
      <c r="O75" s="61" t="str">
        <f>IF(OR(H75="",L75=""),"",VLOOKUP(L75,BDF종목!$B:$C,2,FALSE)&amp;H75)</f>
        <v/>
      </c>
    </row>
    <row r="76" spans="6:15" s="8" customFormat="1" ht="30" customHeight="1" thickBot="1">
      <c r="F76" s="8" t="str">
        <f t="shared" si="1"/>
        <v/>
      </c>
      <c r="G76" s="25">
        <v>68</v>
      </c>
      <c r="H76" s="62"/>
      <c r="I76" s="65"/>
      <c r="J76" s="62"/>
      <c r="K76" s="63"/>
      <c r="L76" s="31"/>
      <c r="M76" s="71">
        <f>IF(F76="",0,COUNTIF($F$9:$F275,$F76))</f>
        <v>0</v>
      </c>
      <c r="N76" s="32" t="str">
        <f>IFERROR(IF(OR($F76="",COUNTIF($F$9:$F76,$F76)&gt;1),"",INDEX($Q$9:$Q$16,$M76)),"")</f>
        <v/>
      </c>
      <c r="O76" s="61" t="str">
        <f>IF(OR(H76="",L76=""),"",VLOOKUP(L76,BDF종목!$B:$C,2,FALSE)&amp;H76)</f>
        <v/>
      </c>
    </row>
    <row r="77" spans="6:15" s="8" customFormat="1" ht="30" customHeight="1" thickBot="1">
      <c r="F77" s="8" t="str">
        <f t="shared" si="1"/>
        <v/>
      </c>
      <c r="G77" s="25">
        <v>69</v>
      </c>
      <c r="H77" s="62"/>
      <c r="I77" s="65"/>
      <c r="J77" s="62"/>
      <c r="K77" s="63"/>
      <c r="L77" s="31"/>
      <c r="M77" s="71">
        <f>IF(F77="",0,COUNTIF($F$9:$F276,$F77))</f>
        <v>0</v>
      </c>
      <c r="N77" s="32" t="str">
        <f>IFERROR(IF(OR($F77="",COUNTIF($F$9:$F77,$F77)&gt;1),"",INDEX($Q$9:$Q$16,$M77)),"")</f>
        <v/>
      </c>
      <c r="O77" s="61" t="str">
        <f>IF(OR(H77="",L77=""),"",VLOOKUP(L77,BDF종목!$B:$C,2,FALSE)&amp;H77)</f>
        <v/>
      </c>
    </row>
    <row r="78" spans="6:15" s="8" customFormat="1" ht="30" customHeight="1" thickBot="1">
      <c r="F78" s="8" t="str">
        <f t="shared" si="1"/>
        <v/>
      </c>
      <c r="G78" s="25">
        <v>70</v>
      </c>
      <c r="H78" s="62"/>
      <c r="I78" s="65"/>
      <c r="J78" s="62"/>
      <c r="K78" s="63"/>
      <c r="L78" s="31"/>
      <c r="M78" s="71">
        <f>IF(F78="",0,COUNTIF($F$9:$F277,$F78))</f>
        <v>0</v>
      </c>
      <c r="N78" s="32" t="str">
        <f>IFERROR(IF(OR($F78="",COUNTIF($F$9:$F78,$F78)&gt;1),"",INDEX($Q$9:$Q$16,$M78)),"")</f>
        <v/>
      </c>
      <c r="O78" s="61" t="str">
        <f>IF(OR(H78="",L78=""),"",VLOOKUP(L78,BDF종목!$B:$C,2,FALSE)&amp;H78)</f>
        <v/>
      </c>
    </row>
    <row r="79" spans="6:15" s="8" customFormat="1" ht="30" customHeight="1" thickBot="1">
      <c r="F79" s="8" t="str">
        <f t="shared" si="1"/>
        <v/>
      </c>
      <c r="G79" s="25">
        <v>71</v>
      </c>
      <c r="H79" s="62"/>
      <c r="I79" s="65"/>
      <c r="J79" s="62"/>
      <c r="K79" s="63"/>
      <c r="L79" s="31"/>
      <c r="M79" s="71">
        <f>IF(F79="",0,COUNTIF($F$9:$F278,$F79))</f>
        <v>0</v>
      </c>
      <c r="N79" s="32" t="str">
        <f>IFERROR(IF(OR($F79="",COUNTIF($F$9:$F79,$F79)&gt;1),"",INDEX($Q$9:$Q$16,$M79)),"")</f>
        <v/>
      </c>
      <c r="O79" s="61" t="str">
        <f>IF(OR(H79="",L79=""),"",VLOOKUP(L79,BDF종목!$B:$C,2,FALSE)&amp;H79)</f>
        <v/>
      </c>
    </row>
    <row r="80" spans="6:15" s="8" customFormat="1" ht="30" customHeight="1" thickBot="1">
      <c r="F80" s="8" t="str">
        <f t="shared" si="1"/>
        <v/>
      </c>
      <c r="G80" s="25">
        <v>72</v>
      </c>
      <c r="H80" s="62"/>
      <c r="I80" s="65"/>
      <c r="J80" s="62"/>
      <c r="K80" s="63"/>
      <c r="L80" s="31"/>
      <c r="M80" s="71">
        <f>IF(F80="",0,COUNTIF($F$9:$F279,$F80))</f>
        <v>0</v>
      </c>
      <c r="N80" s="32" t="str">
        <f>IFERROR(IF(OR($F80="",COUNTIF($F$9:$F80,$F80)&gt;1),"",INDEX($Q$9:$Q$16,$M80)),"")</f>
        <v/>
      </c>
      <c r="O80" s="61" t="str">
        <f>IF(OR(H80="",L80=""),"",VLOOKUP(L80,BDF종목!$B:$C,2,FALSE)&amp;H80)</f>
        <v/>
      </c>
    </row>
    <row r="81" spans="6:15" s="8" customFormat="1" ht="30" customHeight="1" thickBot="1">
      <c r="F81" s="8" t="str">
        <f t="shared" si="1"/>
        <v/>
      </c>
      <c r="G81" s="25">
        <v>73</v>
      </c>
      <c r="H81" s="62"/>
      <c r="I81" s="65"/>
      <c r="J81" s="62"/>
      <c r="K81" s="63"/>
      <c r="L81" s="31"/>
      <c r="M81" s="71">
        <f>IF(F81="",0,COUNTIF($F$9:$F280,$F81))</f>
        <v>0</v>
      </c>
      <c r="N81" s="32" t="str">
        <f>IFERROR(IF(OR($F81="",COUNTIF($F$9:$F81,$F81)&gt;1),"",INDEX($Q$9:$Q$16,$M81)),"")</f>
        <v/>
      </c>
      <c r="O81" s="61" t="str">
        <f>IF(OR(H81="",L81=""),"",VLOOKUP(L81,BDF종목!$B:$C,2,FALSE)&amp;H81)</f>
        <v/>
      </c>
    </row>
    <row r="82" spans="6:15" s="8" customFormat="1" ht="30" customHeight="1" thickBot="1">
      <c r="F82" s="8" t="str">
        <f t="shared" si="1"/>
        <v/>
      </c>
      <c r="G82" s="25">
        <v>74</v>
      </c>
      <c r="H82" s="62"/>
      <c r="I82" s="65"/>
      <c r="J82" s="62"/>
      <c r="K82" s="63"/>
      <c r="L82" s="31"/>
      <c r="M82" s="71">
        <f>IF(F82="",0,COUNTIF($F$9:$F281,$F82))</f>
        <v>0</v>
      </c>
      <c r="N82" s="32" t="str">
        <f>IFERROR(IF(OR($F82="",COUNTIF($F$9:$F82,$F82)&gt;1),"",INDEX($Q$9:$Q$16,$M82)),"")</f>
        <v/>
      </c>
      <c r="O82" s="61" t="str">
        <f>IF(OR(H82="",L82=""),"",VLOOKUP(L82,BDF종목!$B:$C,2,FALSE)&amp;H82)</f>
        <v/>
      </c>
    </row>
    <row r="83" spans="6:15" s="8" customFormat="1" ht="30" customHeight="1" thickBot="1">
      <c r="F83" s="8" t="str">
        <f t="shared" si="1"/>
        <v/>
      </c>
      <c r="G83" s="25">
        <v>75</v>
      </c>
      <c r="H83" s="62"/>
      <c r="I83" s="65"/>
      <c r="J83" s="62"/>
      <c r="K83" s="63"/>
      <c r="L83" s="31"/>
      <c r="M83" s="71">
        <f>IF(F83="",0,COUNTIF($F$9:$F282,$F83))</f>
        <v>0</v>
      </c>
      <c r="N83" s="32" t="str">
        <f>IFERROR(IF(OR($F83="",COUNTIF($F$9:$F83,$F83)&gt;1),"",INDEX($Q$9:$Q$16,$M83)),"")</f>
        <v/>
      </c>
      <c r="O83" s="61" t="str">
        <f>IF(OR(H83="",L83=""),"",VLOOKUP(L83,BDF종목!$B:$C,2,FALSE)&amp;H83)</f>
        <v/>
      </c>
    </row>
    <row r="84" spans="6:15" s="8" customFormat="1" ht="30" customHeight="1" thickBot="1">
      <c r="F84" s="8" t="str">
        <f t="shared" si="1"/>
        <v/>
      </c>
      <c r="G84" s="25">
        <v>76</v>
      </c>
      <c r="H84" s="62"/>
      <c r="I84" s="65"/>
      <c r="J84" s="62"/>
      <c r="K84" s="63"/>
      <c r="L84" s="31"/>
      <c r="M84" s="71">
        <f>IF(F84="",0,COUNTIF($F$9:$F283,$F84))</f>
        <v>0</v>
      </c>
      <c r="N84" s="32" t="str">
        <f>IFERROR(IF(OR($F84="",COUNTIF($F$9:$F84,$F84)&gt;1),"",INDEX($Q$9:$Q$16,$M84)),"")</f>
        <v/>
      </c>
      <c r="O84" s="61" t="str">
        <f>IF(OR(H84="",L84=""),"",VLOOKUP(L84,BDF종목!$B:$C,2,FALSE)&amp;H84)</f>
        <v/>
      </c>
    </row>
    <row r="85" spans="6:15" s="8" customFormat="1" ht="30" customHeight="1" thickBot="1">
      <c r="F85" s="8" t="str">
        <f t="shared" si="1"/>
        <v/>
      </c>
      <c r="G85" s="25">
        <v>77</v>
      </c>
      <c r="H85" s="62"/>
      <c r="I85" s="65"/>
      <c r="J85" s="62"/>
      <c r="K85" s="63"/>
      <c r="L85" s="31"/>
      <c r="M85" s="71">
        <f>IF(F85="",0,COUNTIF($F$9:$F284,$F85))</f>
        <v>0</v>
      </c>
      <c r="N85" s="32" t="str">
        <f>IFERROR(IF(OR($F85="",COUNTIF($F$9:$F85,$F85)&gt;1),"",INDEX($Q$9:$Q$16,$M85)),"")</f>
        <v/>
      </c>
      <c r="O85" s="61" t="str">
        <f>IF(OR(H85="",L85=""),"",VLOOKUP(L85,BDF종목!$B:$C,2,FALSE)&amp;H85)</f>
        <v/>
      </c>
    </row>
    <row r="86" spans="6:15" s="8" customFormat="1" ht="30" customHeight="1" thickBot="1">
      <c r="F86" s="8" t="str">
        <f t="shared" si="1"/>
        <v/>
      </c>
      <c r="G86" s="25">
        <v>78</v>
      </c>
      <c r="H86" s="62"/>
      <c r="I86" s="65"/>
      <c r="J86" s="62"/>
      <c r="K86" s="63"/>
      <c r="L86" s="31"/>
      <c r="M86" s="71">
        <f>IF(F86="",0,COUNTIF($F$9:$F285,$F86))</f>
        <v>0</v>
      </c>
      <c r="N86" s="32" t="str">
        <f>IFERROR(IF(OR($F86="",COUNTIF($F$9:$F86,$F86)&gt;1),"",INDEX($Q$9:$Q$16,$M86)),"")</f>
        <v/>
      </c>
      <c r="O86" s="61" t="str">
        <f>IF(OR(H86="",L86=""),"",VLOOKUP(L86,BDF종목!$B:$C,2,FALSE)&amp;H86)</f>
        <v/>
      </c>
    </row>
    <row r="87" spans="6:15" s="8" customFormat="1" ht="30" customHeight="1" thickBot="1">
      <c r="F87" s="8" t="str">
        <f t="shared" si="1"/>
        <v/>
      </c>
      <c r="G87" s="25">
        <v>79</v>
      </c>
      <c r="H87" s="62"/>
      <c r="I87" s="65"/>
      <c r="J87" s="62"/>
      <c r="K87" s="63"/>
      <c r="L87" s="31"/>
      <c r="M87" s="71">
        <f>IF(F87="",0,COUNTIF($F$9:$F286,$F87))</f>
        <v>0</v>
      </c>
      <c r="N87" s="32" t="str">
        <f>IFERROR(IF(OR($F87="",COUNTIF($F$9:$F87,$F87)&gt;1),"",INDEX($Q$9:$Q$16,$M87)),"")</f>
        <v/>
      </c>
      <c r="O87" s="61" t="str">
        <f>IF(OR(H87="",L87=""),"",VLOOKUP(L87,BDF종목!$B:$C,2,FALSE)&amp;H87)</f>
        <v/>
      </c>
    </row>
    <row r="88" spans="6:15" s="8" customFormat="1" ht="30" customHeight="1" thickBot="1">
      <c r="F88" s="8" t="str">
        <f t="shared" si="1"/>
        <v/>
      </c>
      <c r="G88" s="25">
        <v>80</v>
      </c>
      <c r="H88" s="62"/>
      <c r="I88" s="65"/>
      <c r="J88" s="62"/>
      <c r="K88" s="63"/>
      <c r="L88" s="31"/>
      <c r="M88" s="71">
        <f>IF(F88="",0,COUNTIF($F$9:$F287,$F88))</f>
        <v>0</v>
      </c>
      <c r="N88" s="32" t="str">
        <f>IFERROR(IF(OR($F88="",COUNTIF($F$9:$F88,$F88)&gt;1),"",INDEX($Q$9:$Q$16,$M88)),"")</f>
        <v/>
      </c>
      <c r="O88" s="61" t="str">
        <f>IF(OR(H88="",L88=""),"",VLOOKUP(L88,BDF종목!$B:$C,2,FALSE)&amp;H88)</f>
        <v/>
      </c>
    </row>
    <row r="89" spans="6:15" s="8" customFormat="1" ht="30" customHeight="1" thickBot="1">
      <c r="F89" s="8" t="str">
        <f t="shared" si="1"/>
        <v/>
      </c>
      <c r="G89" s="25">
        <v>81</v>
      </c>
      <c r="H89" s="62"/>
      <c r="I89" s="65"/>
      <c r="J89" s="62"/>
      <c r="K89" s="63"/>
      <c r="L89" s="31"/>
      <c r="M89" s="71">
        <f>IF(F89="",0,COUNTIF($F$9:$F288,$F89))</f>
        <v>0</v>
      </c>
      <c r="N89" s="32" t="str">
        <f>IFERROR(IF(OR($F89="",COUNTIF($F$9:$F89,$F89)&gt;1),"",INDEX($Q$9:$Q$16,$M89)),"")</f>
        <v/>
      </c>
      <c r="O89" s="61" t="str">
        <f>IF(OR(H89="",L89=""),"",VLOOKUP(L89,BDF종목!$B:$C,2,FALSE)&amp;H89)</f>
        <v/>
      </c>
    </row>
    <row r="90" spans="6:15" s="8" customFormat="1" ht="30" customHeight="1" thickBot="1">
      <c r="F90" s="8" t="str">
        <f t="shared" si="1"/>
        <v/>
      </c>
      <c r="G90" s="25">
        <v>82</v>
      </c>
      <c r="H90" s="62"/>
      <c r="I90" s="65"/>
      <c r="J90" s="62"/>
      <c r="K90" s="63"/>
      <c r="L90" s="31"/>
      <c r="M90" s="71">
        <f>IF(F90="",0,COUNTIF($F$9:$F289,$F90))</f>
        <v>0</v>
      </c>
      <c r="N90" s="32" t="str">
        <f>IFERROR(IF(OR($F90="",COUNTIF($F$9:$F90,$F90)&gt;1),"",INDEX($Q$9:$Q$16,$M90)),"")</f>
        <v/>
      </c>
      <c r="O90" s="61" t="str">
        <f>IF(OR(H90="",L90=""),"",VLOOKUP(L90,BDF종목!$B:$C,2,FALSE)&amp;H90)</f>
        <v/>
      </c>
    </row>
    <row r="91" spans="6:15" s="8" customFormat="1" ht="30" customHeight="1" thickBot="1">
      <c r="F91" s="8" t="str">
        <f t="shared" si="1"/>
        <v/>
      </c>
      <c r="G91" s="25">
        <v>83</v>
      </c>
      <c r="H91" s="62"/>
      <c r="I91" s="65"/>
      <c r="J91" s="62"/>
      <c r="K91" s="63"/>
      <c r="L91" s="31"/>
      <c r="M91" s="71">
        <f>IF(F91="",0,COUNTIF($F$9:$F290,$F91))</f>
        <v>0</v>
      </c>
      <c r="N91" s="32" t="str">
        <f>IFERROR(IF(OR($F91="",COUNTIF($F$9:$F91,$F91)&gt;1),"",INDEX($Q$9:$Q$16,$M91)),"")</f>
        <v/>
      </c>
      <c r="O91" s="61" t="str">
        <f>IF(OR(H91="",L91=""),"",VLOOKUP(L91,BDF종목!$B:$C,2,FALSE)&amp;H91)</f>
        <v/>
      </c>
    </row>
    <row r="92" spans="6:15" s="8" customFormat="1" ht="30" customHeight="1" thickBot="1">
      <c r="F92" s="8" t="str">
        <f t="shared" si="1"/>
        <v/>
      </c>
      <c r="G92" s="25">
        <v>84</v>
      </c>
      <c r="H92" s="62"/>
      <c r="I92" s="65"/>
      <c r="J92" s="62"/>
      <c r="K92" s="63"/>
      <c r="L92" s="31"/>
      <c r="M92" s="71">
        <f>IF(F92="",0,COUNTIF($F$9:$F291,$F92))</f>
        <v>0</v>
      </c>
      <c r="N92" s="32" t="str">
        <f>IFERROR(IF(OR($F92="",COUNTIF($F$9:$F92,$F92)&gt;1),"",INDEX($Q$9:$Q$16,$M92)),"")</f>
        <v/>
      </c>
      <c r="O92" s="61" t="str">
        <f>IF(OR(H92="",L92=""),"",VLOOKUP(L92,BDF종목!$B:$C,2,FALSE)&amp;H92)</f>
        <v/>
      </c>
    </row>
    <row r="93" spans="6:15" s="8" customFormat="1" ht="30" customHeight="1" thickBot="1">
      <c r="F93" s="8" t="str">
        <f t="shared" si="1"/>
        <v/>
      </c>
      <c r="G93" s="25">
        <v>85</v>
      </c>
      <c r="H93" s="62"/>
      <c r="I93" s="65"/>
      <c r="J93" s="62"/>
      <c r="K93" s="63"/>
      <c r="L93" s="31"/>
      <c r="M93" s="71">
        <f>IF(F93="",0,COUNTIF($F$9:$F292,$F93))</f>
        <v>0</v>
      </c>
      <c r="N93" s="32" t="str">
        <f>IFERROR(IF(OR($F93="",COUNTIF($F$9:$F93,$F93)&gt;1),"",INDEX($Q$9:$Q$16,$M93)),"")</f>
        <v/>
      </c>
      <c r="O93" s="61" t="str">
        <f>IF(OR(H93="",L93=""),"",VLOOKUP(L93,BDF종목!$B:$C,2,FALSE)&amp;H93)</f>
        <v/>
      </c>
    </row>
    <row r="94" spans="6:15" s="8" customFormat="1" ht="30" customHeight="1" thickBot="1">
      <c r="F94" s="8" t="str">
        <f t="shared" si="1"/>
        <v/>
      </c>
      <c r="G94" s="25">
        <v>86</v>
      </c>
      <c r="H94" s="62"/>
      <c r="I94" s="65"/>
      <c r="J94" s="62"/>
      <c r="K94" s="63"/>
      <c r="L94" s="31"/>
      <c r="M94" s="71">
        <f>IF(F94="",0,COUNTIF($F$9:$F293,$F94))</f>
        <v>0</v>
      </c>
      <c r="N94" s="32" t="str">
        <f>IFERROR(IF(OR($F94="",COUNTIF($F$9:$F94,$F94)&gt;1),"",INDEX($Q$9:$Q$16,$M94)),"")</f>
        <v/>
      </c>
      <c r="O94" s="61" t="str">
        <f>IF(OR(H94="",L94=""),"",VLOOKUP(L94,BDF종목!$B:$C,2,FALSE)&amp;H94)</f>
        <v/>
      </c>
    </row>
    <row r="95" spans="6:15" s="8" customFormat="1" ht="30" customHeight="1" thickBot="1">
      <c r="F95" s="8" t="str">
        <f t="shared" si="1"/>
        <v/>
      </c>
      <c r="G95" s="25">
        <v>87</v>
      </c>
      <c r="H95" s="62"/>
      <c r="I95" s="65"/>
      <c r="J95" s="62"/>
      <c r="K95" s="63"/>
      <c r="L95" s="31"/>
      <c r="M95" s="71">
        <f>IF(F95="",0,COUNTIF($F$9:$F294,$F95))</f>
        <v>0</v>
      </c>
      <c r="N95" s="32" t="str">
        <f>IFERROR(IF(OR($F95="",COUNTIF($F$9:$F95,$F95)&gt;1),"",INDEX($Q$9:$Q$16,$M95)),"")</f>
        <v/>
      </c>
      <c r="O95" s="61" t="str">
        <f>IF(OR(H95="",L95=""),"",VLOOKUP(L95,BDF종목!$B:$C,2,FALSE)&amp;H95)</f>
        <v/>
      </c>
    </row>
    <row r="96" spans="6:15" s="8" customFormat="1" ht="30" customHeight="1" thickBot="1">
      <c r="F96" s="8" t="str">
        <f t="shared" si="1"/>
        <v/>
      </c>
      <c r="G96" s="25">
        <v>88</v>
      </c>
      <c r="H96" s="62"/>
      <c r="I96" s="65"/>
      <c r="J96" s="62"/>
      <c r="K96" s="63"/>
      <c r="L96" s="31"/>
      <c r="M96" s="71">
        <f>IF(F96="",0,COUNTIF($F$9:$F295,$F96))</f>
        <v>0</v>
      </c>
      <c r="N96" s="32" t="str">
        <f>IFERROR(IF(OR($F96="",COUNTIF($F$9:$F96,$F96)&gt;1),"",INDEX($Q$9:$Q$16,$M96)),"")</f>
        <v/>
      </c>
      <c r="O96" s="61" t="str">
        <f>IF(OR(H96="",L96=""),"",VLOOKUP(L96,BDF종목!$B:$C,2,FALSE)&amp;H96)</f>
        <v/>
      </c>
    </row>
    <row r="97" spans="6:15" s="8" customFormat="1" ht="30" customHeight="1" thickBot="1">
      <c r="F97" s="8" t="str">
        <f t="shared" si="1"/>
        <v/>
      </c>
      <c r="G97" s="25">
        <v>89</v>
      </c>
      <c r="H97" s="62"/>
      <c r="I97" s="65"/>
      <c r="J97" s="62"/>
      <c r="K97" s="63"/>
      <c r="L97" s="31"/>
      <c r="M97" s="71">
        <f>IF(F97="",0,COUNTIF($F$9:$F296,$F97))</f>
        <v>0</v>
      </c>
      <c r="N97" s="32" t="str">
        <f>IFERROR(IF(OR($F97="",COUNTIF($F$9:$F97,$F97)&gt;1),"",INDEX($Q$9:$Q$16,$M97)),"")</f>
        <v/>
      </c>
      <c r="O97" s="61" t="str">
        <f>IF(OR(H97="",L97=""),"",VLOOKUP(L97,BDF종목!$B:$C,2,FALSE)&amp;H97)</f>
        <v/>
      </c>
    </row>
    <row r="98" spans="6:15" s="8" customFormat="1" ht="30" customHeight="1" thickBot="1">
      <c r="F98" s="8" t="str">
        <f t="shared" si="1"/>
        <v/>
      </c>
      <c r="G98" s="25">
        <v>90</v>
      </c>
      <c r="H98" s="62"/>
      <c r="I98" s="65"/>
      <c r="J98" s="62"/>
      <c r="K98" s="63"/>
      <c r="L98" s="31"/>
      <c r="M98" s="71">
        <f>IF(F98="",0,COUNTIF($F$9:$F297,$F98))</f>
        <v>0</v>
      </c>
      <c r="N98" s="32" t="str">
        <f>IFERROR(IF(OR($F98="",COUNTIF($F$9:$F98,$F98)&gt;1),"",INDEX($Q$9:$Q$16,$M98)),"")</f>
        <v/>
      </c>
      <c r="O98" s="61" t="str">
        <f>IF(OR(H98="",L98=""),"",VLOOKUP(L98,BDF종목!$B:$C,2,FALSE)&amp;H98)</f>
        <v/>
      </c>
    </row>
    <row r="99" spans="6:15" s="8" customFormat="1" ht="30" customHeight="1" thickBot="1">
      <c r="F99" s="8" t="str">
        <f t="shared" si="1"/>
        <v/>
      </c>
      <c r="G99" s="25">
        <v>91</v>
      </c>
      <c r="H99" s="62"/>
      <c r="I99" s="65"/>
      <c r="J99" s="62"/>
      <c r="K99" s="63"/>
      <c r="L99" s="31"/>
      <c r="M99" s="71">
        <f>IF(F99="",0,COUNTIF($F$9:$F298,$F99))</f>
        <v>0</v>
      </c>
      <c r="N99" s="32" t="str">
        <f>IFERROR(IF(OR($F99="",COUNTIF($F$9:$F99,$F99)&gt;1),"",INDEX($Q$9:$Q$16,$M99)),"")</f>
        <v/>
      </c>
      <c r="O99" s="61" t="str">
        <f>IF(OR(H99="",L99=""),"",VLOOKUP(L99,BDF종목!$B:$C,2,FALSE)&amp;H99)</f>
        <v/>
      </c>
    </row>
    <row r="100" spans="6:15" s="8" customFormat="1" ht="30" customHeight="1" thickBot="1">
      <c r="F100" s="8" t="str">
        <f t="shared" si="1"/>
        <v/>
      </c>
      <c r="G100" s="25">
        <v>92</v>
      </c>
      <c r="H100" s="62"/>
      <c r="I100" s="65"/>
      <c r="J100" s="62"/>
      <c r="K100" s="63"/>
      <c r="L100" s="31"/>
      <c r="M100" s="71">
        <f>IF(F100="",0,COUNTIF($F$9:$F299,$F100))</f>
        <v>0</v>
      </c>
      <c r="N100" s="32" t="str">
        <f>IFERROR(IF(OR($F100="",COUNTIF($F$9:$F100,$F100)&gt;1),"",INDEX($Q$9:$Q$16,$M100)),"")</f>
        <v/>
      </c>
      <c r="O100" s="61" t="str">
        <f>IF(OR(H100="",L100=""),"",VLOOKUP(L100,BDF종목!$B:$C,2,FALSE)&amp;H100)</f>
        <v/>
      </c>
    </row>
    <row r="101" spans="6:15" s="8" customFormat="1" ht="30" customHeight="1" thickBot="1">
      <c r="F101" s="8" t="str">
        <f t="shared" si="1"/>
        <v/>
      </c>
      <c r="G101" s="25">
        <v>93</v>
      </c>
      <c r="H101" s="62"/>
      <c r="I101" s="65"/>
      <c r="J101" s="62"/>
      <c r="K101" s="63"/>
      <c r="L101" s="31"/>
      <c r="M101" s="71">
        <f>IF(F101="",0,COUNTIF($F$9:$F300,$F101))</f>
        <v>0</v>
      </c>
      <c r="N101" s="32" t="str">
        <f>IFERROR(IF(OR($F101="",COUNTIF($F$9:$F101,$F101)&gt;1),"",INDEX($Q$9:$Q$16,$M101)),"")</f>
        <v/>
      </c>
      <c r="O101" s="61" t="str">
        <f>IF(OR(H101="",L101=""),"",VLOOKUP(L101,BDF종목!$B:$C,2,FALSE)&amp;H101)</f>
        <v/>
      </c>
    </row>
    <row r="102" spans="6:15" s="8" customFormat="1" ht="30" customHeight="1" thickBot="1">
      <c r="F102" s="8" t="str">
        <f t="shared" si="1"/>
        <v/>
      </c>
      <c r="G102" s="25">
        <v>94</v>
      </c>
      <c r="H102" s="62"/>
      <c r="I102" s="65"/>
      <c r="J102" s="62"/>
      <c r="K102" s="63"/>
      <c r="L102" s="31"/>
      <c r="M102" s="71">
        <f>IF(F102="",0,COUNTIF($F$9:$F301,$F102))</f>
        <v>0</v>
      </c>
      <c r="N102" s="32" t="str">
        <f>IFERROR(IF(OR($F102="",COUNTIF($F$9:$F102,$F102)&gt;1),"",INDEX($Q$9:$Q$16,$M102)),"")</f>
        <v/>
      </c>
      <c r="O102" s="61" t="str">
        <f>IF(OR(H102="",L102=""),"",VLOOKUP(L102,BDF종목!$B:$C,2,FALSE)&amp;H102)</f>
        <v/>
      </c>
    </row>
    <row r="103" spans="6:15" s="8" customFormat="1" ht="30" customHeight="1" thickBot="1">
      <c r="F103" s="8" t="str">
        <f t="shared" si="1"/>
        <v/>
      </c>
      <c r="G103" s="25">
        <v>95</v>
      </c>
      <c r="H103" s="62"/>
      <c r="I103" s="65"/>
      <c r="J103" s="62"/>
      <c r="K103" s="63"/>
      <c r="L103" s="31"/>
      <c r="M103" s="71">
        <f>IF(F103="",0,COUNTIF($F$9:$F302,$F103))</f>
        <v>0</v>
      </c>
      <c r="N103" s="32" t="str">
        <f>IFERROR(IF(OR($F103="",COUNTIF($F$9:$F103,$F103)&gt;1),"",INDEX($Q$9:$Q$16,$M103)),"")</f>
        <v/>
      </c>
      <c r="O103" s="61" t="str">
        <f>IF(OR(H103="",L103=""),"",VLOOKUP(L103,BDF종목!$B:$C,2,FALSE)&amp;H103)</f>
        <v/>
      </c>
    </row>
    <row r="104" spans="6:15" s="8" customFormat="1" ht="30" customHeight="1" thickBot="1">
      <c r="F104" s="8" t="str">
        <f t="shared" si="1"/>
        <v/>
      </c>
      <c r="G104" s="25">
        <v>96</v>
      </c>
      <c r="H104" s="62"/>
      <c r="I104" s="65"/>
      <c r="J104" s="62"/>
      <c r="K104" s="63"/>
      <c r="L104" s="31"/>
      <c r="M104" s="71">
        <f>IF(F104="",0,COUNTIF($F$9:$F303,$F104))</f>
        <v>0</v>
      </c>
      <c r="N104" s="32" t="str">
        <f>IFERROR(IF(OR($F104="",COUNTIF($F$9:$F104,$F104)&gt;1),"",INDEX($Q$9:$Q$16,$M104)),"")</f>
        <v/>
      </c>
      <c r="O104" s="61" t="str">
        <f>IF(OR(H104="",L104=""),"",VLOOKUP(L104,BDF종목!$B:$C,2,FALSE)&amp;H104)</f>
        <v/>
      </c>
    </row>
    <row r="105" spans="6:15" s="8" customFormat="1" ht="30" customHeight="1" thickBot="1">
      <c r="F105" s="8" t="str">
        <f t="shared" si="1"/>
        <v/>
      </c>
      <c r="G105" s="25">
        <v>97</v>
      </c>
      <c r="H105" s="62"/>
      <c r="I105" s="65"/>
      <c r="J105" s="62"/>
      <c r="K105" s="63"/>
      <c r="L105" s="31"/>
      <c r="M105" s="71">
        <f>IF(F105="",0,COUNTIF($F$9:$F304,$F105))</f>
        <v>0</v>
      </c>
      <c r="N105" s="32" t="str">
        <f>IFERROR(IF(OR($F105="",COUNTIF($F$9:$F105,$F105)&gt;1),"",INDEX($Q$9:$Q$16,$M105)),"")</f>
        <v/>
      </c>
      <c r="O105" s="61" t="str">
        <f>IF(OR(H105="",L105=""),"",VLOOKUP(L105,BDF종목!$B:$C,2,FALSE)&amp;H105)</f>
        <v/>
      </c>
    </row>
    <row r="106" spans="6:15" s="8" customFormat="1" ht="30" customHeight="1" thickBot="1">
      <c r="F106" s="8" t="str">
        <f t="shared" si="1"/>
        <v/>
      </c>
      <c r="G106" s="25">
        <v>98</v>
      </c>
      <c r="H106" s="62"/>
      <c r="I106" s="65"/>
      <c r="J106" s="62"/>
      <c r="K106" s="63"/>
      <c r="L106" s="31"/>
      <c r="M106" s="71">
        <f>IF(F106="",0,COUNTIF($F$9:$F305,$F106))</f>
        <v>0</v>
      </c>
      <c r="N106" s="32" t="str">
        <f>IFERROR(IF(OR($F106="",COUNTIF($F$9:$F106,$F106)&gt;1),"",INDEX($Q$9:$Q$16,$M106)),"")</f>
        <v/>
      </c>
      <c r="O106" s="61" t="str">
        <f>IF(OR(H106="",L106=""),"",VLOOKUP(L106,BDF종목!$B:$C,2,FALSE)&amp;H106)</f>
        <v/>
      </c>
    </row>
    <row r="107" spans="6:15" s="8" customFormat="1" ht="30" customHeight="1" thickBot="1">
      <c r="F107" s="8" t="str">
        <f t="shared" si="1"/>
        <v/>
      </c>
      <c r="G107" s="25">
        <v>99</v>
      </c>
      <c r="H107" s="62"/>
      <c r="I107" s="65"/>
      <c r="J107" s="62"/>
      <c r="K107" s="63"/>
      <c r="L107" s="31"/>
      <c r="M107" s="71">
        <f>IF(F107="",0,COUNTIF($F$9:$F306,$F107))</f>
        <v>0</v>
      </c>
      <c r="N107" s="32" t="str">
        <f>IFERROR(IF(OR($F107="",COUNTIF($F$9:$F107,$F107)&gt;1),"",INDEX($Q$9:$Q$16,$M107)),"")</f>
        <v/>
      </c>
      <c r="O107" s="61" t="str">
        <f>IF(OR(H107="",L107=""),"",VLOOKUP(L107,BDF종목!$B:$C,2,FALSE)&amp;H107)</f>
        <v/>
      </c>
    </row>
    <row r="108" spans="6:15" s="8" customFormat="1" ht="30" customHeight="1" thickBot="1">
      <c r="F108" s="8" t="str">
        <f t="shared" si="1"/>
        <v/>
      </c>
      <c r="G108" s="25">
        <v>100</v>
      </c>
      <c r="H108" s="62"/>
      <c r="I108" s="65"/>
      <c r="J108" s="62"/>
      <c r="K108" s="63"/>
      <c r="L108" s="31"/>
      <c r="M108" s="71">
        <f>IF(F108="",0,COUNTIF($F$9:$F307,$F108))</f>
        <v>0</v>
      </c>
      <c r="N108" s="32" t="str">
        <f>IFERROR(IF(OR($F108="",COUNTIF($F$9:$F108,$F108)&gt;1),"",INDEX($Q$9:$Q$16,$M108)),"")</f>
        <v/>
      </c>
      <c r="O108" s="61" t="str">
        <f>IF(OR(H108="",L108=""),"",VLOOKUP(L108,BDF종목!$B:$C,2,FALSE)&amp;H108)</f>
        <v/>
      </c>
    </row>
    <row r="109" spans="6:15" s="8" customFormat="1" ht="30" customHeight="1" thickBot="1">
      <c r="F109" s="8" t="str">
        <f t="shared" si="1"/>
        <v/>
      </c>
      <c r="G109" s="25">
        <v>101</v>
      </c>
      <c r="H109" s="62"/>
      <c r="I109" s="65"/>
      <c r="J109" s="62"/>
      <c r="K109" s="63"/>
      <c r="L109" s="31"/>
      <c r="M109" s="71">
        <f>IF(F109="",0,COUNTIF($F$9:$F308,$F109))</f>
        <v>0</v>
      </c>
      <c r="N109" s="32" t="str">
        <f>IFERROR(IF(OR($F109="",COUNTIF($F$9:$F109,$F109)&gt;1),"",INDEX($Q$9:$Q$16,$M109)),"")</f>
        <v/>
      </c>
      <c r="O109" s="61" t="str">
        <f>IF(OR(H109="",L109=""),"",VLOOKUP(L109,BDF종목!$B:$C,2,FALSE)&amp;H109)</f>
        <v/>
      </c>
    </row>
    <row r="110" spans="6:15" s="8" customFormat="1" ht="30" customHeight="1" thickBot="1">
      <c r="F110" s="8" t="str">
        <f t="shared" si="1"/>
        <v/>
      </c>
      <c r="G110" s="25">
        <v>102</v>
      </c>
      <c r="H110" s="62"/>
      <c r="I110" s="65"/>
      <c r="J110" s="62"/>
      <c r="K110" s="63"/>
      <c r="L110" s="31"/>
      <c r="M110" s="71">
        <f>IF(F110="",0,COUNTIF($F$9:$F309,$F110))</f>
        <v>0</v>
      </c>
      <c r="N110" s="32" t="str">
        <f>IFERROR(IF(OR($F110="",COUNTIF($F$9:$F110,$F110)&gt;1),"",INDEX($Q$9:$Q$16,$M110)),"")</f>
        <v/>
      </c>
      <c r="O110" s="61" t="str">
        <f>IF(OR(H110="",L110=""),"",VLOOKUP(L110,BDF종목!$B:$C,2,FALSE)&amp;H110)</f>
        <v/>
      </c>
    </row>
    <row r="111" spans="6:15" s="8" customFormat="1" ht="30" customHeight="1" thickBot="1">
      <c r="F111" s="8" t="str">
        <f t="shared" si="1"/>
        <v/>
      </c>
      <c r="G111" s="25">
        <v>103</v>
      </c>
      <c r="H111" s="62"/>
      <c r="I111" s="65"/>
      <c r="J111" s="62"/>
      <c r="K111" s="63"/>
      <c r="L111" s="31"/>
      <c r="M111" s="71">
        <f>IF(F111="",0,COUNTIF($F$9:$F310,$F111))</f>
        <v>0</v>
      </c>
      <c r="N111" s="32" t="str">
        <f>IFERROR(IF(OR($F111="",COUNTIF($F$9:$F111,$F111)&gt;1),"",INDEX($Q$9:$Q$16,$M111)),"")</f>
        <v/>
      </c>
      <c r="O111" s="61" t="str">
        <f>IF(OR(H111="",L111=""),"",VLOOKUP(L111,BDF종목!$B:$C,2,FALSE)&amp;H111)</f>
        <v/>
      </c>
    </row>
    <row r="112" spans="6:15" s="8" customFormat="1" ht="30" customHeight="1" thickBot="1">
      <c r="F112" s="8" t="str">
        <f t="shared" si="1"/>
        <v/>
      </c>
      <c r="G112" s="25">
        <v>104</v>
      </c>
      <c r="H112" s="62"/>
      <c r="I112" s="65"/>
      <c r="J112" s="62"/>
      <c r="K112" s="63"/>
      <c r="L112" s="31"/>
      <c r="M112" s="71">
        <f>IF(F112="",0,COUNTIF($F$9:$F311,$F112))</f>
        <v>0</v>
      </c>
      <c r="N112" s="32" t="str">
        <f>IFERROR(IF(OR($F112="",COUNTIF($F$9:$F112,$F112)&gt;1),"",INDEX($Q$9:$Q$16,$M112)),"")</f>
        <v/>
      </c>
      <c r="O112" s="61" t="str">
        <f>IF(OR(H112="",L112=""),"",VLOOKUP(L112,BDF종목!$B:$C,2,FALSE)&amp;H112)</f>
        <v/>
      </c>
    </row>
    <row r="113" spans="6:15" s="8" customFormat="1" ht="30" customHeight="1" thickBot="1">
      <c r="F113" s="8" t="str">
        <f t="shared" si="1"/>
        <v/>
      </c>
      <c r="G113" s="25">
        <v>105</v>
      </c>
      <c r="H113" s="62"/>
      <c r="I113" s="65"/>
      <c r="J113" s="62"/>
      <c r="K113" s="63"/>
      <c r="L113" s="31"/>
      <c r="M113" s="71">
        <f>IF(F113="",0,COUNTIF($F$9:$F312,$F113))</f>
        <v>0</v>
      </c>
      <c r="N113" s="32" t="str">
        <f>IFERROR(IF(OR($F113="",COUNTIF($F$9:$F113,$F113)&gt;1),"",INDEX($Q$9:$Q$16,$M113)),"")</f>
        <v/>
      </c>
      <c r="O113" s="61" t="str">
        <f>IF(OR(H113="",L113=""),"",VLOOKUP(L113,BDF종목!$B:$C,2,FALSE)&amp;H113)</f>
        <v/>
      </c>
    </row>
    <row r="114" spans="6:15" s="8" customFormat="1" ht="30" customHeight="1" thickBot="1">
      <c r="F114" s="8" t="str">
        <f t="shared" si="1"/>
        <v/>
      </c>
      <c r="G114" s="25">
        <v>106</v>
      </c>
      <c r="H114" s="62"/>
      <c r="I114" s="65"/>
      <c r="J114" s="62"/>
      <c r="K114" s="63"/>
      <c r="L114" s="31"/>
      <c r="M114" s="71">
        <f>IF(F114="",0,COUNTIF($F$9:$F313,$F114))</f>
        <v>0</v>
      </c>
      <c r="N114" s="32" t="str">
        <f>IFERROR(IF(OR($F114="",COUNTIF($F$9:$F114,$F114)&gt;1),"",INDEX($Q$9:$Q$16,$M114)),"")</f>
        <v/>
      </c>
      <c r="O114" s="61" t="str">
        <f>IF(OR(H114="",L114=""),"",VLOOKUP(L114,BDF종목!$B:$C,2,FALSE)&amp;H114)</f>
        <v/>
      </c>
    </row>
    <row r="115" spans="6:15" s="8" customFormat="1" ht="30" customHeight="1" thickBot="1">
      <c r="F115" s="8" t="str">
        <f t="shared" si="1"/>
        <v/>
      </c>
      <c r="G115" s="25">
        <v>107</v>
      </c>
      <c r="H115" s="62"/>
      <c r="I115" s="65"/>
      <c r="J115" s="62"/>
      <c r="K115" s="63"/>
      <c r="L115" s="31"/>
      <c r="M115" s="71">
        <f>IF(F115="",0,COUNTIF($F$9:$F314,$F115))</f>
        <v>0</v>
      </c>
      <c r="N115" s="32" t="str">
        <f>IFERROR(IF(OR($F115="",COUNTIF($F$9:$F115,$F115)&gt;1),"",INDEX($Q$9:$Q$16,$M115)),"")</f>
        <v/>
      </c>
      <c r="O115" s="61" t="str">
        <f>IF(OR(H115="",L115=""),"",VLOOKUP(L115,BDF종목!$B:$C,2,FALSE)&amp;H115)</f>
        <v/>
      </c>
    </row>
    <row r="116" spans="6:15" s="8" customFormat="1" ht="30" customHeight="1" thickBot="1">
      <c r="F116" s="8" t="str">
        <f t="shared" si="1"/>
        <v/>
      </c>
      <c r="G116" s="25">
        <v>108</v>
      </c>
      <c r="H116" s="62"/>
      <c r="I116" s="65"/>
      <c r="J116" s="62"/>
      <c r="K116" s="63"/>
      <c r="L116" s="31"/>
      <c r="M116" s="71">
        <f>IF(F116="",0,COUNTIF($F$9:$F315,$F116))</f>
        <v>0</v>
      </c>
      <c r="N116" s="32" t="str">
        <f>IFERROR(IF(OR($F116="",COUNTIF($F$9:$F116,$F116)&gt;1),"",INDEX($Q$9:$Q$16,$M116)),"")</f>
        <v/>
      </c>
      <c r="O116" s="61" t="str">
        <f>IF(OR(H116="",L116=""),"",VLOOKUP(L116,BDF종목!$B:$C,2,FALSE)&amp;H116)</f>
        <v/>
      </c>
    </row>
    <row r="117" spans="6:15" s="8" customFormat="1" ht="30" customHeight="1" thickBot="1">
      <c r="F117" s="8" t="str">
        <f t="shared" si="1"/>
        <v/>
      </c>
      <c r="G117" s="25">
        <v>109</v>
      </c>
      <c r="H117" s="62"/>
      <c r="I117" s="65"/>
      <c r="J117" s="62"/>
      <c r="K117" s="63"/>
      <c r="L117" s="31"/>
      <c r="M117" s="71">
        <f>IF(F117="",0,COUNTIF($F$9:$F316,$F117))</f>
        <v>0</v>
      </c>
      <c r="N117" s="32" t="str">
        <f>IFERROR(IF(OR($F117="",COUNTIF($F$9:$F117,$F117)&gt;1),"",INDEX($Q$9:$Q$16,$M117)),"")</f>
        <v/>
      </c>
      <c r="O117" s="61" t="str">
        <f>IF(OR(H117="",L117=""),"",VLOOKUP(L117,BDF종목!$B:$C,2,FALSE)&amp;H117)</f>
        <v/>
      </c>
    </row>
    <row r="118" spans="6:15" s="8" customFormat="1" ht="30" customHeight="1" thickBot="1">
      <c r="F118" s="8" t="str">
        <f t="shared" si="1"/>
        <v/>
      </c>
      <c r="G118" s="25">
        <v>110</v>
      </c>
      <c r="H118" s="62"/>
      <c r="I118" s="65"/>
      <c r="J118" s="62"/>
      <c r="K118" s="63"/>
      <c r="L118" s="31"/>
      <c r="M118" s="71">
        <f>IF(F118="",0,COUNTIF($F$9:$F317,$F118))</f>
        <v>0</v>
      </c>
      <c r="N118" s="32" t="str">
        <f>IFERROR(IF(OR($F118="",COUNTIF($F$9:$F118,$F118)&gt;1),"",INDEX($Q$9:$Q$16,$M118)),"")</f>
        <v/>
      </c>
      <c r="O118" s="61" t="str">
        <f>IF(OR(H118="",L118=""),"",VLOOKUP(L118,BDF종목!$B:$C,2,FALSE)&amp;H118)</f>
        <v/>
      </c>
    </row>
    <row r="119" spans="6:15" s="8" customFormat="1" ht="30" customHeight="1" thickBot="1">
      <c r="F119" s="8" t="str">
        <f t="shared" si="1"/>
        <v/>
      </c>
      <c r="G119" s="25">
        <v>111</v>
      </c>
      <c r="H119" s="62"/>
      <c r="I119" s="65"/>
      <c r="J119" s="62"/>
      <c r="K119" s="63"/>
      <c r="L119" s="31"/>
      <c r="M119" s="71">
        <f>IF(F119="",0,COUNTIF($F$9:$F318,$F119))</f>
        <v>0</v>
      </c>
      <c r="N119" s="32" t="str">
        <f>IFERROR(IF(OR($F119="",COUNTIF($F$9:$F119,$F119)&gt;1),"",INDEX($Q$9:$Q$16,$M119)),"")</f>
        <v/>
      </c>
      <c r="O119" s="61" t="str">
        <f>IF(OR(H119="",L119=""),"",VLOOKUP(L119,BDF종목!$B:$C,2,FALSE)&amp;H119)</f>
        <v/>
      </c>
    </row>
    <row r="120" spans="6:15" s="8" customFormat="1" ht="30" customHeight="1" thickBot="1">
      <c r="F120" s="8" t="str">
        <f t="shared" si="1"/>
        <v/>
      </c>
      <c r="G120" s="25">
        <v>112</v>
      </c>
      <c r="H120" s="62"/>
      <c r="I120" s="65"/>
      <c r="J120" s="62"/>
      <c r="K120" s="63"/>
      <c r="L120" s="31"/>
      <c r="M120" s="71">
        <f>IF(F120="",0,COUNTIF($F$9:$F319,$F120))</f>
        <v>0</v>
      </c>
      <c r="N120" s="32" t="str">
        <f>IFERROR(IF(OR($F120="",COUNTIF($F$9:$F120,$F120)&gt;1),"",INDEX($Q$9:$Q$16,$M120)),"")</f>
        <v/>
      </c>
      <c r="O120" s="61" t="str">
        <f>IF(OR(H120="",L120=""),"",VLOOKUP(L120,BDF종목!$B:$C,2,FALSE)&amp;H120)</f>
        <v/>
      </c>
    </row>
    <row r="121" spans="6:15" s="8" customFormat="1" ht="30" customHeight="1" thickBot="1">
      <c r="F121" s="8" t="str">
        <f t="shared" si="1"/>
        <v/>
      </c>
      <c r="G121" s="25">
        <v>113</v>
      </c>
      <c r="H121" s="62"/>
      <c r="I121" s="65"/>
      <c r="J121" s="62"/>
      <c r="K121" s="63"/>
      <c r="L121" s="31"/>
      <c r="M121" s="71">
        <f>IF(F121="",0,COUNTIF($F$9:$F320,$F121))</f>
        <v>0</v>
      </c>
      <c r="N121" s="32" t="str">
        <f>IFERROR(IF(OR($F121="",COUNTIF($F$9:$F121,$F121)&gt;1),"",INDEX($Q$9:$Q$16,$M121)),"")</f>
        <v/>
      </c>
      <c r="O121" s="61" t="str">
        <f>IF(OR(H121="",L121=""),"",VLOOKUP(L121,BDF종목!$B:$C,2,FALSE)&amp;H121)</f>
        <v/>
      </c>
    </row>
    <row r="122" spans="6:15" s="8" customFormat="1" ht="30" customHeight="1" thickBot="1">
      <c r="F122" s="8" t="str">
        <f t="shared" si="1"/>
        <v/>
      </c>
      <c r="G122" s="25">
        <v>114</v>
      </c>
      <c r="H122" s="62"/>
      <c r="I122" s="65"/>
      <c r="J122" s="62"/>
      <c r="K122" s="63"/>
      <c r="L122" s="31"/>
      <c r="M122" s="71">
        <f>IF(F122="",0,COUNTIF($F$9:$F321,$F122))</f>
        <v>0</v>
      </c>
      <c r="N122" s="32" t="str">
        <f>IFERROR(IF(OR($F122="",COUNTIF($F$9:$F122,$F122)&gt;1),"",INDEX($Q$9:$Q$16,$M122)),"")</f>
        <v/>
      </c>
      <c r="O122" s="61" t="str">
        <f>IF(OR(H122="",L122=""),"",VLOOKUP(L122,BDF종목!$B:$C,2,FALSE)&amp;H122)</f>
        <v/>
      </c>
    </row>
    <row r="123" spans="6:15" s="8" customFormat="1" ht="30" customHeight="1" thickBot="1">
      <c r="F123" s="8" t="str">
        <f t="shared" si="1"/>
        <v/>
      </c>
      <c r="G123" s="25">
        <v>115</v>
      </c>
      <c r="H123" s="62"/>
      <c r="I123" s="65"/>
      <c r="J123" s="62"/>
      <c r="K123" s="63"/>
      <c r="L123" s="31"/>
      <c r="M123" s="71">
        <f>IF(F123="",0,COUNTIF($F$9:$F322,$F123))</f>
        <v>0</v>
      </c>
      <c r="N123" s="32" t="str">
        <f>IFERROR(IF(OR($F123="",COUNTIF($F$9:$F123,$F123)&gt;1),"",INDEX($Q$9:$Q$16,$M123)),"")</f>
        <v/>
      </c>
      <c r="O123" s="61" t="str">
        <f>IF(OR(H123="",L123=""),"",VLOOKUP(L123,BDF종목!$B:$C,2,FALSE)&amp;H123)</f>
        <v/>
      </c>
    </row>
    <row r="124" spans="6:15" s="8" customFormat="1" ht="30" customHeight="1" thickBot="1">
      <c r="F124" s="8" t="str">
        <f t="shared" si="1"/>
        <v/>
      </c>
      <c r="G124" s="25">
        <v>116</v>
      </c>
      <c r="H124" s="62"/>
      <c r="I124" s="65"/>
      <c r="J124" s="62"/>
      <c r="K124" s="63"/>
      <c r="L124" s="31"/>
      <c r="M124" s="71">
        <f>IF(F124="",0,COUNTIF($F$9:$F323,$F124))</f>
        <v>0</v>
      </c>
      <c r="N124" s="32" t="str">
        <f>IFERROR(IF(OR($F124="",COUNTIF($F$9:$F124,$F124)&gt;1),"",INDEX($Q$9:$Q$16,$M124)),"")</f>
        <v/>
      </c>
      <c r="O124" s="61" t="str">
        <f>IF(OR(H124="",L124=""),"",VLOOKUP(L124,BDF종목!$B:$C,2,FALSE)&amp;H124)</f>
        <v/>
      </c>
    </row>
    <row r="125" spans="6:15" s="8" customFormat="1" ht="30" customHeight="1" thickBot="1">
      <c r="F125" s="8" t="str">
        <f t="shared" si="1"/>
        <v/>
      </c>
      <c r="G125" s="25">
        <v>117</v>
      </c>
      <c r="H125" s="62"/>
      <c r="I125" s="65"/>
      <c r="J125" s="62"/>
      <c r="K125" s="63"/>
      <c r="L125" s="31"/>
      <c r="M125" s="71">
        <f>IF(F125="",0,COUNTIF($F$9:$F324,$F125))</f>
        <v>0</v>
      </c>
      <c r="N125" s="32" t="str">
        <f>IFERROR(IF(OR($F125="",COUNTIF($F$9:$F125,$F125)&gt;1),"",INDEX($Q$9:$Q$16,$M125)),"")</f>
        <v/>
      </c>
      <c r="O125" s="61" t="str">
        <f>IF(OR(H125="",L125=""),"",VLOOKUP(L125,BDF종목!$B:$C,2,FALSE)&amp;H125)</f>
        <v/>
      </c>
    </row>
    <row r="126" spans="6:15" s="8" customFormat="1" ht="30" customHeight="1" thickBot="1">
      <c r="F126" s="8" t="str">
        <f t="shared" si="1"/>
        <v/>
      </c>
      <c r="G126" s="25">
        <v>118</v>
      </c>
      <c r="H126" s="62"/>
      <c r="I126" s="65"/>
      <c r="J126" s="62"/>
      <c r="K126" s="63"/>
      <c r="L126" s="31"/>
      <c r="M126" s="71">
        <f>IF(F126="",0,COUNTIF($F$9:$F325,$F126))</f>
        <v>0</v>
      </c>
      <c r="N126" s="32" t="str">
        <f>IFERROR(IF(OR($F126="",COUNTIF($F$9:$F126,$F126)&gt;1),"",INDEX($Q$9:$Q$16,$M126)),"")</f>
        <v/>
      </c>
      <c r="O126" s="61" t="str">
        <f>IF(OR(H126="",L126=""),"",VLOOKUP(L126,BDF종목!$B:$C,2,FALSE)&amp;H126)</f>
        <v/>
      </c>
    </row>
    <row r="127" spans="6:15" s="8" customFormat="1" ht="30" customHeight="1" thickBot="1">
      <c r="F127" s="8" t="str">
        <f t="shared" si="1"/>
        <v/>
      </c>
      <c r="G127" s="25">
        <v>119</v>
      </c>
      <c r="H127" s="62"/>
      <c r="I127" s="65"/>
      <c r="J127" s="62"/>
      <c r="K127" s="63"/>
      <c r="L127" s="31"/>
      <c r="M127" s="71">
        <f>IF(F127="",0,COUNTIF($F$9:$F326,$F127))</f>
        <v>0</v>
      </c>
      <c r="N127" s="32" t="str">
        <f>IFERROR(IF(OR($F127="",COUNTIF($F$9:$F127,$F127)&gt;1),"",INDEX($Q$9:$Q$16,$M127)),"")</f>
        <v/>
      </c>
      <c r="O127" s="61" t="str">
        <f>IF(OR(H127="",L127=""),"",VLOOKUP(L127,BDF종목!$B:$C,2,FALSE)&amp;H127)</f>
        <v/>
      </c>
    </row>
    <row r="128" spans="6:15" s="8" customFormat="1" ht="30" customHeight="1" thickBot="1">
      <c r="F128" s="8" t="str">
        <f t="shared" si="1"/>
        <v/>
      </c>
      <c r="G128" s="25">
        <v>120</v>
      </c>
      <c r="H128" s="62"/>
      <c r="I128" s="65"/>
      <c r="J128" s="62"/>
      <c r="K128" s="63"/>
      <c r="L128" s="31"/>
      <c r="M128" s="71">
        <f>IF(F128="",0,COUNTIF($F$9:$F327,$F128))</f>
        <v>0</v>
      </c>
      <c r="N128" s="32" t="str">
        <f>IFERROR(IF(OR($F128="",COUNTIF($F$9:$F128,$F128)&gt;1),"",INDEX($Q$9:$Q$16,$M128)),"")</f>
        <v/>
      </c>
      <c r="O128" s="61" t="str">
        <f>IF(OR(H128="",L128=""),"",VLOOKUP(L128,BDF종목!$B:$C,2,FALSE)&amp;H128)</f>
        <v/>
      </c>
    </row>
    <row r="129" spans="6:15" s="8" customFormat="1" ht="30" customHeight="1" thickBot="1">
      <c r="F129" s="8" t="str">
        <f t="shared" si="1"/>
        <v/>
      </c>
      <c r="G129" s="25">
        <v>121</v>
      </c>
      <c r="H129" s="62"/>
      <c r="I129" s="65"/>
      <c r="J129" s="62"/>
      <c r="K129" s="63"/>
      <c r="L129" s="31"/>
      <c r="M129" s="71">
        <f>IF(F129="",0,COUNTIF($F$9:$F328,$F129))</f>
        <v>0</v>
      </c>
      <c r="N129" s="32" t="str">
        <f>IFERROR(IF(OR($F129="",COUNTIF($F$9:$F129,$F129)&gt;1),"",INDEX($Q$9:$Q$16,$M129)),"")</f>
        <v/>
      </c>
      <c r="O129" s="61" t="str">
        <f>IF(OR(H129="",L129=""),"",VLOOKUP(L129,BDF종목!$B:$C,2,FALSE)&amp;H129)</f>
        <v/>
      </c>
    </row>
    <row r="130" spans="6:15" s="8" customFormat="1" ht="30" customHeight="1" thickBot="1">
      <c r="F130" s="8" t="str">
        <f t="shared" si="1"/>
        <v/>
      </c>
      <c r="G130" s="25">
        <v>122</v>
      </c>
      <c r="H130" s="62"/>
      <c r="I130" s="65"/>
      <c r="J130" s="62"/>
      <c r="K130" s="63"/>
      <c r="L130" s="31"/>
      <c r="M130" s="71">
        <f>IF(F130="",0,COUNTIF($F$9:$F329,$F130))</f>
        <v>0</v>
      </c>
      <c r="N130" s="32" t="str">
        <f>IFERROR(IF(OR($F130="",COUNTIF($F$9:$F130,$F130)&gt;1),"",INDEX($Q$9:$Q$16,$M130)),"")</f>
        <v/>
      </c>
      <c r="O130" s="61" t="str">
        <f>IF(OR(H130="",L130=""),"",VLOOKUP(L130,BDF종목!$B:$C,2,FALSE)&amp;H130)</f>
        <v/>
      </c>
    </row>
    <row r="131" spans="6:15" s="8" customFormat="1" ht="30" customHeight="1" thickBot="1">
      <c r="F131" s="8" t="str">
        <f t="shared" si="1"/>
        <v/>
      </c>
      <c r="G131" s="25">
        <v>123</v>
      </c>
      <c r="H131" s="62"/>
      <c r="I131" s="65"/>
      <c r="J131" s="62"/>
      <c r="K131" s="63"/>
      <c r="L131" s="31"/>
      <c r="M131" s="71">
        <f>IF(F131="",0,COUNTIF($F$9:$F330,$F131))</f>
        <v>0</v>
      </c>
      <c r="N131" s="32" t="str">
        <f>IFERROR(IF(OR($F131="",COUNTIF($F$9:$F131,$F131)&gt;1),"",INDEX($Q$9:$Q$16,$M131)),"")</f>
        <v/>
      </c>
      <c r="O131" s="61" t="str">
        <f>IF(OR(H131="",L131=""),"",VLOOKUP(L131,BDF종목!$B:$C,2,FALSE)&amp;H131)</f>
        <v/>
      </c>
    </row>
    <row r="132" spans="6:15" s="8" customFormat="1" ht="30" customHeight="1" thickBot="1">
      <c r="F132" s="8" t="str">
        <f t="shared" si="1"/>
        <v/>
      </c>
      <c r="G132" s="25">
        <v>124</v>
      </c>
      <c r="H132" s="62"/>
      <c r="I132" s="65"/>
      <c r="J132" s="62"/>
      <c r="K132" s="63"/>
      <c r="L132" s="31"/>
      <c r="M132" s="71">
        <f>IF(F132="",0,COUNTIF($F$9:$F331,$F132))</f>
        <v>0</v>
      </c>
      <c r="N132" s="32" t="str">
        <f>IFERROR(IF(OR($F132="",COUNTIF($F$9:$F132,$F132)&gt;1),"",INDEX($Q$9:$Q$16,$M132)),"")</f>
        <v/>
      </c>
      <c r="O132" s="61" t="str">
        <f>IF(OR(H132="",L132=""),"",VLOOKUP(L132,BDF종목!$B:$C,2,FALSE)&amp;H132)</f>
        <v/>
      </c>
    </row>
    <row r="133" spans="6:15" s="8" customFormat="1" ht="30" customHeight="1" thickBot="1">
      <c r="F133" s="8" t="str">
        <f t="shared" si="1"/>
        <v/>
      </c>
      <c r="G133" s="25">
        <v>125</v>
      </c>
      <c r="H133" s="62"/>
      <c r="I133" s="65"/>
      <c r="J133" s="62"/>
      <c r="K133" s="63"/>
      <c r="L133" s="31"/>
      <c r="M133" s="71">
        <f>IF(F133="",0,COUNTIF($F$9:$F332,$F133))</f>
        <v>0</v>
      </c>
      <c r="N133" s="32" t="str">
        <f>IFERROR(IF(OR($F133="",COUNTIF($F$9:$F133,$F133)&gt;1),"",INDEX($Q$9:$Q$16,$M133)),"")</f>
        <v/>
      </c>
      <c r="O133" s="61" t="str">
        <f>IF(OR(H133="",L133=""),"",VLOOKUP(L133,BDF종목!$B:$C,2,FALSE)&amp;H133)</f>
        <v/>
      </c>
    </row>
    <row r="134" spans="6:15" s="8" customFormat="1" ht="30" customHeight="1" thickBot="1">
      <c r="F134" s="8" t="str">
        <f t="shared" si="1"/>
        <v/>
      </c>
      <c r="G134" s="25">
        <v>126</v>
      </c>
      <c r="H134" s="62"/>
      <c r="I134" s="65"/>
      <c r="J134" s="62"/>
      <c r="K134" s="63"/>
      <c r="L134" s="31"/>
      <c r="M134" s="71">
        <f>IF(F134="",0,COUNTIF($F$9:$F333,$F134))</f>
        <v>0</v>
      </c>
      <c r="N134" s="32" t="str">
        <f>IFERROR(IF(OR($F134="",COUNTIF($F$9:$F134,$F134)&gt;1),"",INDEX($Q$9:$Q$16,$M134)),"")</f>
        <v/>
      </c>
      <c r="O134" s="61" t="str">
        <f>IF(OR(H134="",L134=""),"",VLOOKUP(L134,BDF종목!$B:$C,2,FALSE)&amp;H134)</f>
        <v/>
      </c>
    </row>
    <row r="135" spans="6:15" s="8" customFormat="1" ht="30" customHeight="1" thickBot="1">
      <c r="F135" s="8" t="str">
        <f t="shared" si="1"/>
        <v/>
      </c>
      <c r="G135" s="25">
        <v>127</v>
      </c>
      <c r="H135" s="62"/>
      <c r="I135" s="65"/>
      <c r="J135" s="62"/>
      <c r="K135" s="63"/>
      <c r="L135" s="31"/>
      <c r="M135" s="71">
        <f>IF(F135="",0,COUNTIF($F$9:$F334,$F135))</f>
        <v>0</v>
      </c>
      <c r="N135" s="32" t="str">
        <f>IFERROR(IF(OR($F135="",COUNTIF($F$9:$F135,$F135)&gt;1),"",INDEX($Q$9:$Q$16,$M135)),"")</f>
        <v/>
      </c>
      <c r="O135" s="61" t="str">
        <f>IF(OR(H135="",L135=""),"",VLOOKUP(L135,BDF종목!$B:$C,2,FALSE)&amp;H135)</f>
        <v/>
      </c>
    </row>
    <row r="136" spans="6:15" s="8" customFormat="1" ht="30" customHeight="1" thickBot="1">
      <c r="F136" s="8" t="str">
        <f t="shared" si="1"/>
        <v/>
      </c>
      <c r="G136" s="25">
        <v>128</v>
      </c>
      <c r="H136" s="62"/>
      <c r="I136" s="65"/>
      <c r="J136" s="62"/>
      <c r="K136" s="63"/>
      <c r="L136" s="31"/>
      <c r="M136" s="71">
        <f>IF(F136="",0,COUNTIF($F$9:$F335,$F136))</f>
        <v>0</v>
      </c>
      <c r="N136" s="32" t="str">
        <f>IFERROR(IF(OR($F136="",COUNTIF($F$9:$F136,$F136)&gt;1),"",INDEX($Q$9:$Q$16,$M136)),"")</f>
        <v/>
      </c>
      <c r="O136" s="61" t="str">
        <f>IF(OR(H136="",L136=""),"",VLOOKUP(L136,BDF종목!$B:$C,2,FALSE)&amp;H136)</f>
        <v/>
      </c>
    </row>
    <row r="137" spans="6:15" s="8" customFormat="1" ht="30" customHeight="1" thickBot="1">
      <c r="F137" s="8" t="str">
        <f t="shared" si="1"/>
        <v/>
      </c>
      <c r="G137" s="25">
        <v>129</v>
      </c>
      <c r="H137" s="62"/>
      <c r="I137" s="65"/>
      <c r="J137" s="62"/>
      <c r="K137" s="63"/>
      <c r="L137" s="31"/>
      <c r="M137" s="71">
        <f>IF(F137="",0,COUNTIF($F$9:$F336,$F137))</f>
        <v>0</v>
      </c>
      <c r="N137" s="32" t="str">
        <f>IFERROR(IF(OR($F137="",COUNTIF($F$9:$F137,$F137)&gt;1),"",INDEX($Q$9:$Q$16,$M137)),"")</f>
        <v/>
      </c>
      <c r="O137" s="61" t="str">
        <f>IF(OR(H137="",L137=""),"",VLOOKUP(L137,BDF종목!$B:$C,2,FALSE)&amp;H137)</f>
        <v/>
      </c>
    </row>
    <row r="138" spans="6:15" s="8" customFormat="1" ht="30" customHeight="1" thickBot="1">
      <c r="F138" s="8" t="str">
        <f t="shared" ref="F138:F201" si="2">H138&amp;I138&amp;J138</f>
        <v/>
      </c>
      <c r="G138" s="25">
        <v>130</v>
      </c>
      <c r="H138" s="62"/>
      <c r="I138" s="65"/>
      <c r="J138" s="62"/>
      <c r="K138" s="63"/>
      <c r="L138" s="31"/>
      <c r="M138" s="71">
        <f>IF(F138="",0,COUNTIF($F$9:$F337,$F138))</f>
        <v>0</v>
      </c>
      <c r="N138" s="32" t="str">
        <f>IFERROR(IF(OR($F138="",COUNTIF($F$9:$F138,$F138)&gt;1),"",INDEX($Q$9:$Q$16,$M138)),"")</f>
        <v/>
      </c>
      <c r="O138" s="61" t="str">
        <f>IF(OR(H138="",L138=""),"",VLOOKUP(L138,BDF종목!$B:$C,2,FALSE)&amp;H138)</f>
        <v/>
      </c>
    </row>
    <row r="139" spans="6:15" s="8" customFormat="1" ht="30" customHeight="1" thickBot="1">
      <c r="F139" s="8" t="str">
        <f t="shared" si="2"/>
        <v/>
      </c>
      <c r="G139" s="25">
        <v>131</v>
      </c>
      <c r="H139" s="62"/>
      <c r="I139" s="65"/>
      <c r="J139" s="62"/>
      <c r="K139" s="63"/>
      <c r="L139" s="31"/>
      <c r="M139" s="71">
        <f>IF(F139="",0,COUNTIF($F$9:$F338,$F139))</f>
        <v>0</v>
      </c>
      <c r="N139" s="32" t="str">
        <f>IFERROR(IF(OR($F139="",COUNTIF($F$9:$F139,$F139)&gt;1),"",INDEX($Q$9:$Q$16,$M139)),"")</f>
        <v/>
      </c>
      <c r="O139" s="61" t="str">
        <f>IF(OR(H139="",L139=""),"",VLOOKUP(L139,BDF종목!$B:$C,2,FALSE)&amp;H139)</f>
        <v/>
      </c>
    </row>
    <row r="140" spans="6:15" s="8" customFormat="1" ht="30" customHeight="1" thickBot="1">
      <c r="F140" s="8" t="str">
        <f t="shared" si="2"/>
        <v/>
      </c>
      <c r="G140" s="25">
        <v>132</v>
      </c>
      <c r="H140" s="62"/>
      <c r="I140" s="65"/>
      <c r="J140" s="62"/>
      <c r="K140" s="63"/>
      <c r="L140" s="31"/>
      <c r="M140" s="71">
        <f>IF(F140="",0,COUNTIF($F$9:$F339,$F140))</f>
        <v>0</v>
      </c>
      <c r="N140" s="32" t="str">
        <f>IFERROR(IF(OR($F140="",COUNTIF($F$9:$F140,$F140)&gt;1),"",INDEX($Q$9:$Q$16,$M140)),"")</f>
        <v/>
      </c>
      <c r="O140" s="61" t="str">
        <f>IF(OR(H140="",L140=""),"",VLOOKUP(L140,BDF종목!$B:$C,2,FALSE)&amp;H140)</f>
        <v/>
      </c>
    </row>
    <row r="141" spans="6:15" s="8" customFormat="1" ht="30" customHeight="1" thickBot="1">
      <c r="F141" s="8" t="str">
        <f t="shared" si="2"/>
        <v/>
      </c>
      <c r="G141" s="25">
        <v>133</v>
      </c>
      <c r="H141" s="62"/>
      <c r="I141" s="65"/>
      <c r="J141" s="62"/>
      <c r="K141" s="63"/>
      <c r="L141" s="31"/>
      <c r="M141" s="71">
        <f>IF(F141="",0,COUNTIF($F$9:$F340,$F141))</f>
        <v>0</v>
      </c>
      <c r="N141" s="32" t="str">
        <f>IFERROR(IF(OR($F141="",COUNTIF($F$9:$F141,$F141)&gt;1),"",INDEX($Q$9:$Q$16,$M141)),"")</f>
        <v/>
      </c>
      <c r="O141" s="61" t="str">
        <f>IF(OR(H141="",L141=""),"",VLOOKUP(L141,BDF종목!$B:$C,2,FALSE)&amp;H141)</f>
        <v/>
      </c>
    </row>
    <row r="142" spans="6:15" s="8" customFormat="1" ht="30" customHeight="1" thickBot="1">
      <c r="F142" s="8" t="str">
        <f t="shared" si="2"/>
        <v/>
      </c>
      <c r="G142" s="25">
        <v>134</v>
      </c>
      <c r="H142" s="62"/>
      <c r="I142" s="65"/>
      <c r="J142" s="62"/>
      <c r="K142" s="63"/>
      <c r="L142" s="31"/>
      <c r="M142" s="71">
        <f>IF(F142="",0,COUNTIF($F$9:$F341,$F142))</f>
        <v>0</v>
      </c>
      <c r="N142" s="32" t="str">
        <f>IFERROR(IF(OR($F142="",COUNTIF($F$9:$F142,$F142)&gt;1),"",INDEX($Q$9:$Q$16,$M142)),"")</f>
        <v/>
      </c>
      <c r="O142" s="61" t="str">
        <f>IF(OR(H142="",L142=""),"",VLOOKUP(L142,BDF종목!$B:$C,2,FALSE)&amp;H142)</f>
        <v/>
      </c>
    </row>
    <row r="143" spans="6:15" s="8" customFormat="1" ht="30" customHeight="1" thickBot="1">
      <c r="F143" s="8" t="str">
        <f t="shared" si="2"/>
        <v/>
      </c>
      <c r="G143" s="25">
        <v>135</v>
      </c>
      <c r="H143" s="62"/>
      <c r="I143" s="65"/>
      <c r="J143" s="62"/>
      <c r="K143" s="63"/>
      <c r="L143" s="31"/>
      <c r="M143" s="71">
        <f>IF(F143="",0,COUNTIF($F$9:$F342,$F143))</f>
        <v>0</v>
      </c>
      <c r="N143" s="32" t="str">
        <f>IFERROR(IF(OR($F143="",COUNTIF($F$9:$F143,$F143)&gt;1),"",INDEX($Q$9:$Q$16,$M143)),"")</f>
        <v/>
      </c>
      <c r="O143" s="61" t="str">
        <f>IF(OR(H143="",L143=""),"",VLOOKUP(L143,BDF종목!$B:$C,2,FALSE)&amp;H143)</f>
        <v/>
      </c>
    </row>
    <row r="144" spans="6:15" s="8" customFormat="1" ht="30" customHeight="1" thickBot="1">
      <c r="F144" s="8" t="str">
        <f t="shared" si="2"/>
        <v/>
      </c>
      <c r="G144" s="25">
        <v>136</v>
      </c>
      <c r="H144" s="62"/>
      <c r="I144" s="65"/>
      <c r="J144" s="62"/>
      <c r="K144" s="63"/>
      <c r="L144" s="31"/>
      <c r="M144" s="71">
        <f>IF(F144="",0,COUNTIF($F$9:$F343,$F144))</f>
        <v>0</v>
      </c>
      <c r="N144" s="32" t="str">
        <f>IFERROR(IF(OR($F144="",COUNTIF($F$9:$F144,$F144)&gt;1),"",INDEX($Q$9:$Q$16,$M144)),"")</f>
        <v/>
      </c>
      <c r="O144" s="61" t="str">
        <f>IF(OR(H144="",L144=""),"",VLOOKUP(L144,BDF종목!$B:$C,2,FALSE)&amp;H144)</f>
        <v/>
      </c>
    </row>
    <row r="145" spans="6:15" s="8" customFormat="1" ht="30" customHeight="1" thickBot="1">
      <c r="F145" s="8" t="str">
        <f t="shared" si="2"/>
        <v/>
      </c>
      <c r="G145" s="25">
        <v>137</v>
      </c>
      <c r="H145" s="62"/>
      <c r="I145" s="65"/>
      <c r="J145" s="62"/>
      <c r="K145" s="63"/>
      <c r="L145" s="31"/>
      <c r="M145" s="71">
        <f>IF(F145="",0,COUNTIF($F$9:$F344,$F145))</f>
        <v>0</v>
      </c>
      <c r="N145" s="32" t="str">
        <f>IFERROR(IF(OR($F145="",COUNTIF($F$9:$F145,$F145)&gt;1),"",INDEX($Q$9:$Q$16,$M145)),"")</f>
        <v/>
      </c>
      <c r="O145" s="61" t="str">
        <f>IF(OR(H145="",L145=""),"",VLOOKUP(L145,BDF종목!$B:$C,2,FALSE)&amp;H145)</f>
        <v/>
      </c>
    </row>
    <row r="146" spans="6:15" s="8" customFormat="1" ht="30" customHeight="1" thickBot="1">
      <c r="F146" s="8" t="str">
        <f t="shared" si="2"/>
        <v/>
      </c>
      <c r="G146" s="25">
        <v>138</v>
      </c>
      <c r="H146" s="62"/>
      <c r="I146" s="65"/>
      <c r="J146" s="62"/>
      <c r="K146" s="63"/>
      <c r="L146" s="31"/>
      <c r="M146" s="71">
        <f>IF(F146="",0,COUNTIF($F$9:$F345,$F146))</f>
        <v>0</v>
      </c>
      <c r="N146" s="32" t="str">
        <f>IFERROR(IF(OR($F146="",COUNTIF($F$9:$F146,$F146)&gt;1),"",INDEX($Q$9:$Q$16,$M146)),"")</f>
        <v/>
      </c>
      <c r="O146" s="61" t="str">
        <f>IF(OR(H146="",L146=""),"",VLOOKUP(L146,BDF종목!$B:$C,2,FALSE)&amp;H146)</f>
        <v/>
      </c>
    </row>
    <row r="147" spans="6:15" s="8" customFormat="1" ht="30" customHeight="1" thickBot="1">
      <c r="F147" s="8" t="str">
        <f t="shared" si="2"/>
        <v/>
      </c>
      <c r="G147" s="25">
        <v>139</v>
      </c>
      <c r="H147" s="62"/>
      <c r="I147" s="65"/>
      <c r="J147" s="62"/>
      <c r="K147" s="63"/>
      <c r="L147" s="31"/>
      <c r="M147" s="71">
        <f>IF(F147="",0,COUNTIF($F$9:$F346,$F147))</f>
        <v>0</v>
      </c>
      <c r="N147" s="32" t="str">
        <f>IFERROR(IF(OR($F147="",COUNTIF($F$9:$F147,$F147)&gt;1),"",INDEX($Q$9:$Q$16,$M147)),"")</f>
        <v/>
      </c>
      <c r="O147" s="61" t="str">
        <f>IF(OR(H147="",L147=""),"",VLOOKUP(L147,BDF종목!$B:$C,2,FALSE)&amp;H147)</f>
        <v/>
      </c>
    </row>
    <row r="148" spans="6:15" s="8" customFormat="1" ht="30" customHeight="1" thickBot="1">
      <c r="F148" s="8" t="str">
        <f t="shared" si="2"/>
        <v/>
      </c>
      <c r="G148" s="25">
        <v>140</v>
      </c>
      <c r="H148" s="62"/>
      <c r="I148" s="65"/>
      <c r="J148" s="62"/>
      <c r="K148" s="63"/>
      <c r="L148" s="31"/>
      <c r="M148" s="71">
        <f>IF(F148="",0,COUNTIF($F$9:$F347,$F148))</f>
        <v>0</v>
      </c>
      <c r="N148" s="32" t="str">
        <f>IFERROR(IF(OR($F148="",COUNTIF($F$9:$F148,$F148)&gt;1),"",INDEX($Q$9:$Q$16,$M148)),"")</f>
        <v/>
      </c>
      <c r="O148" s="61" t="str">
        <f>IF(OR(H148="",L148=""),"",VLOOKUP(L148,BDF종목!$B:$C,2,FALSE)&amp;H148)</f>
        <v/>
      </c>
    </row>
    <row r="149" spans="6:15" s="8" customFormat="1" ht="30" customHeight="1" thickBot="1">
      <c r="F149" s="8" t="str">
        <f t="shared" si="2"/>
        <v/>
      </c>
      <c r="G149" s="25">
        <v>141</v>
      </c>
      <c r="H149" s="62"/>
      <c r="I149" s="65"/>
      <c r="J149" s="62"/>
      <c r="K149" s="63"/>
      <c r="L149" s="31"/>
      <c r="M149" s="71">
        <f>IF(F149="",0,COUNTIF($F$9:$F348,$F149))</f>
        <v>0</v>
      </c>
      <c r="N149" s="32" t="str">
        <f>IFERROR(IF(OR($F149="",COUNTIF($F$9:$F149,$F149)&gt;1),"",INDEX($Q$9:$Q$16,$M149)),"")</f>
        <v/>
      </c>
      <c r="O149" s="61" t="str">
        <f>IF(OR(H149="",L149=""),"",VLOOKUP(L149,BDF종목!$B:$C,2,FALSE)&amp;H149)</f>
        <v/>
      </c>
    </row>
    <row r="150" spans="6:15" s="8" customFormat="1" ht="30" customHeight="1" thickBot="1">
      <c r="F150" s="8" t="str">
        <f t="shared" si="2"/>
        <v/>
      </c>
      <c r="G150" s="25">
        <v>142</v>
      </c>
      <c r="H150" s="62"/>
      <c r="I150" s="65"/>
      <c r="J150" s="62"/>
      <c r="K150" s="63"/>
      <c r="L150" s="31"/>
      <c r="M150" s="71">
        <f>IF(F150="",0,COUNTIF($F$9:$F349,$F150))</f>
        <v>0</v>
      </c>
      <c r="N150" s="32" t="str">
        <f>IFERROR(IF(OR($F150="",COUNTIF($F$9:$F150,$F150)&gt;1),"",INDEX($Q$9:$Q$16,$M150)),"")</f>
        <v/>
      </c>
      <c r="O150" s="61" t="str">
        <f>IF(OR(H150="",L150=""),"",VLOOKUP(L150,BDF종목!$B:$C,2,FALSE)&amp;H150)</f>
        <v/>
      </c>
    </row>
    <row r="151" spans="6:15" s="8" customFormat="1" ht="30" customHeight="1" thickBot="1">
      <c r="F151" s="8" t="str">
        <f t="shared" si="2"/>
        <v/>
      </c>
      <c r="G151" s="25">
        <v>143</v>
      </c>
      <c r="H151" s="62"/>
      <c r="I151" s="65"/>
      <c r="J151" s="62"/>
      <c r="K151" s="63"/>
      <c r="L151" s="31"/>
      <c r="M151" s="71">
        <f>IF(F151="",0,COUNTIF($F$9:$F350,$F151))</f>
        <v>0</v>
      </c>
      <c r="N151" s="32" t="str">
        <f>IFERROR(IF(OR($F151="",COUNTIF($F$9:$F151,$F151)&gt;1),"",INDEX($Q$9:$Q$16,$M151)),"")</f>
        <v/>
      </c>
      <c r="O151" s="61" t="str">
        <f>IF(OR(H151="",L151=""),"",VLOOKUP(L151,BDF종목!$B:$C,2,FALSE)&amp;H151)</f>
        <v/>
      </c>
    </row>
    <row r="152" spans="6:15" s="8" customFormat="1" ht="30" customHeight="1" thickBot="1">
      <c r="F152" s="8" t="str">
        <f t="shared" si="2"/>
        <v/>
      </c>
      <c r="G152" s="25">
        <v>144</v>
      </c>
      <c r="H152" s="62"/>
      <c r="I152" s="65"/>
      <c r="J152" s="62"/>
      <c r="K152" s="63"/>
      <c r="L152" s="31"/>
      <c r="M152" s="71">
        <f>IF(F152="",0,COUNTIF($F$9:$F351,$F152))</f>
        <v>0</v>
      </c>
      <c r="N152" s="32" t="str">
        <f>IFERROR(IF(OR($F152="",COUNTIF($F$9:$F152,$F152)&gt;1),"",INDEX($Q$9:$Q$16,$M152)),"")</f>
        <v/>
      </c>
      <c r="O152" s="61" t="str">
        <f>IF(OR(H152="",L152=""),"",VLOOKUP(L152,BDF종목!$B:$C,2,FALSE)&amp;H152)</f>
        <v/>
      </c>
    </row>
    <row r="153" spans="6:15" s="8" customFormat="1" ht="30" customHeight="1" thickBot="1">
      <c r="F153" s="8" t="str">
        <f t="shared" si="2"/>
        <v/>
      </c>
      <c r="G153" s="25">
        <v>145</v>
      </c>
      <c r="H153" s="62"/>
      <c r="I153" s="65"/>
      <c r="J153" s="62"/>
      <c r="K153" s="63"/>
      <c r="L153" s="31"/>
      <c r="M153" s="71">
        <f>IF(F153="",0,COUNTIF($F$9:$F352,$F153))</f>
        <v>0</v>
      </c>
      <c r="N153" s="32" t="str">
        <f>IFERROR(IF(OR($F153="",COUNTIF($F$9:$F153,$F153)&gt;1),"",INDEX($Q$9:$Q$16,$M153)),"")</f>
        <v/>
      </c>
      <c r="O153" s="61" t="str">
        <f>IF(OR(H153="",L153=""),"",VLOOKUP(L153,BDF종목!$B:$C,2,FALSE)&amp;H153)</f>
        <v/>
      </c>
    </row>
    <row r="154" spans="6:15" s="8" customFormat="1" ht="30" customHeight="1" thickBot="1">
      <c r="F154" s="8" t="str">
        <f t="shared" si="2"/>
        <v/>
      </c>
      <c r="G154" s="25">
        <v>146</v>
      </c>
      <c r="H154" s="62"/>
      <c r="I154" s="65"/>
      <c r="J154" s="62"/>
      <c r="K154" s="63"/>
      <c r="L154" s="31"/>
      <c r="M154" s="71">
        <f>IF(F154="",0,COUNTIF($F$9:$F353,$F154))</f>
        <v>0</v>
      </c>
      <c r="N154" s="32" t="str">
        <f>IFERROR(IF(OR($F154="",COUNTIF($F$9:$F154,$F154)&gt;1),"",INDEX($Q$9:$Q$16,$M154)),"")</f>
        <v/>
      </c>
      <c r="O154" s="61" t="str">
        <f>IF(OR(H154="",L154=""),"",VLOOKUP(L154,BDF종목!$B:$C,2,FALSE)&amp;H154)</f>
        <v/>
      </c>
    </row>
    <row r="155" spans="6:15" s="8" customFormat="1" ht="30" customHeight="1" thickBot="1">
      <c r="F155" s="8" t="str">
        <f t="shared" si="2"/>
        <v/>
      </c>
      <c r="G155" s="25">
        <v>147</v>
      </c>
      <c r="H155" s="62"/>
      <c r="I155" s="65"/>
      <c r="J155" s="62"/>
      <c r="K155" s="63"/>
      <c r="L155" s="31"/>
      <c r="M155" s="71">
        <f>IF(F155="",0,COUNTIF($F$9:$F354,$F155))</f>
        <v>0</v>
      </c>
      <c r="N155" s="32" t="str">
        <f>IFERROR(IF(OR($F155="",COUNTIF($F$9:$F155,$F155)&gt;1),"",INDEX($Q$9:$Q$16,$M155)),"")</f>
        <v/>
      </c>
      <c r="O155" s="61" t="str">
        <f>IF(OR(H155="",L155=""),"",VLOOKUP(L155,BDF종목!$B:$C,2,FALSE)&amp;H155)</f>
        <v/>
      </c>
    </row>
    <row r="156" spans="6:15" s="8" customFormat="1" ht="30" customHeight="1" thickBot="1">
      <c r="F156" s="8" t="str">
        <f t="shared" si="2"/>
        <v/>
      </c>
      <c r="G156" s="25">
        <v>148</v>
      </c>
      <c r="H156" s="62"/>
      <c r="I156" s="65"/>
      <c r="J156" s="62"/>
      <c r="K156" s="63"/>
      <c r="L156" s="31"/>
      <c r="M156" s="71">
        <f>IF(F156="",0,COUNTIF($F$9:$F355,$F156))</f>
        <v>0</v>
      </c>
      <c r="N156" s="32" t="str">
        <f>IFERROR(IF(OR($F156="",COUNTIF($F$9:$F156,$F156)&gt;1),"",INDEX($Q$9:$Q$16,$M156)),"")</f>
        <v/>
      </c>
      <c r="O156" s="61" t="str">
        <f>IF(OR(H156="",L156=""),"",VLOOKUP(L156,BDF종목!$B:$C,2,FALSE)&amp;H156)</f>
        <v/>
      </c>
    </row>
    <row r="157" spans="6:15" s="8" customFormat="1" ht="30" customHeight="1" thickBot="1">
      <c r="F157" s="8" t="str">
        <f t="shared" si="2"/>
        <v/>
      </c>
      <c r="G157" s="25">
        <v>149</v>
      </c>
      <c r="H157" s="62"/>
      <c r="I157" s="65"/>
      <c r="J157" s="62"/>
      <c r="K157" s="63"/>
      <c r="L157" s="31"/>
      <c r="M157" s="71">
        <f>IF(F157="",0,COUNTIF($F$9:$F356,$F157))</f>
        <v>0</v>
      </c>
      <c r="N157" s="32" t="str">
        <f>IFERROR(IF(OR($F157="",COUNTIF($F$9:$F157,$F157)&gt;1),"",INDEX($Q$9:$Q$16,$M157)),"")</f>
        <v/>
      </c>
      <c r="O157" s="61" t="str">
        <f>IF(OR(H157="",L157=""),"",VLOOKUP(L157,BDF종목!$B:$C,2,FALSE)&amp;H157)</f>
        <v/>
      </c>
    </row>
    <row r="158" spans="6:15" s="8" customFormat="1" ht="30" customHeight="1" thickBot="1">
      <c r="F158" s="8" t="str">
        <f t="shared" si="2"/>
        <v/>
      </c>
      <c r="G158" s="25">
        <v>150</v>
      </c>
      <c r="H158" s="62"/>
      <c r="I158" s="65"/>
      <c r="J158" s="62"/>
      <c r="K158" s="63"/>
      <c r="L158" s="31"/>
      <c r="M158" s="71">
        <f>IF(F158="",0,COUNTIF($F$9:$F357,$F158))</f>
        <v>0</v>
      </c>
      <c r="N158" s="32" t="str">
        <f>IFERROR(IF(OR($F158="",COUNTIF($F$9:$F158,$F158)&gt;1),"",INDEX($Q$9:$Q$16,$M158)),"")</f>
        <v/>
      </c>
      <c r="O158" s="61" t="str">
        <f>IF(OR(H158="",L158=""),"",VLOOKUP(L158,BDF종목!$B:$C,2,FALSE)&amp;H158)</f>
        <v/>
      </c>
    </row>
    <row r="159" spans="6:15" s="8" customFormat="1" ht="30" customHeight="1" thickBot="1">
      <c r="F159" s="8" t="str">
        <f t="shared" si="2"/>
        <v/>
      </c>
      <c r="G159" s="25">
        <v>151</v>
      </c>
      <c r="H159" s="62"/>
      <c r="I159" s="65"/>
      <c r="J159" s="62"/>
      <c r="K159" s="63"/>
      <c r="L159" s="31"/>
      <c r="M159" s="71">
        <f>IF(F159="",0,COUNTIF($F$9:$F358,$F159))</f>
        <v>0</v>
      </c>
      <c r="N159" s="32" t="str">
        <f>IFERROR(IF(OR($F159="",COUNTIF($F$9:$F159,$F159)&gt;1),"",INDEX($Q$9:$Q$16,$M159)),"")</f>
        <v/>
      </c>
      <c r="O159" s="61" t="str">
        <f>IF(OR(H159="",L159=""),"",VLOOKUP(L159,BDF종목!$B:$C,2,FALSE)&amp;H159)</f>
        <v/>
      </c>
    </row>
    <row r="160" spans="6:15" s="8" customFormat="1" ht="30" customHeight="1" thickBot="1">
      <c r="F160" s="8" t="str">
        <f t="shared" si="2"/>
        <v/>
      </c>
      <c r="G160" s="25">
        <v>152</v>
      </c>
      <c r="H160" s="62"/>
      <c r="I160" s="65"/>
      <c r="J160" s="62"/>
      <c r="K160" s="63"/>
      <c r="L160" s="31"/>
      <c r="M160" s="71">
        <f>IF(F160="",0,COUNTIF($F$9:$F359,$F160))</f>
        <v>0</v>
      </c>
      <c r="N160" s="32" t="str">
        <f>IFERROR(IF(OR($F160="",COUNTIF($F$9:$F160,$F160)&gt;1),"",INDEX($Q$9:$Q$16,$M160)),"")</f>
        <v/>
      </c>
      <c r="O160" s="61" t="str">
        <f>IF(OR(H160="",L160=""),"",VLOOKUP(L160,BDF종목!$B:$C,2,FALSE)&amp;H160)</f>
        <v/>
      </c>
    </row>
    <row r="161" spans="6:15" s="8" customFormat="1" ht="30" customHeight="1" thickBot="1">
      <c r="F161" s="8" t="str">
        <f t="shared" si="2"/>
        <v/>
      </c>
      <c r="G161" s="25">
        <v>153</v>
      </c>
      <c r="H161" s="62"/>
      <c r="I161" s="65"/>
      <c r="J161" s="62"/>
      <c r="K161" s="63"/>
      <c r="L161" s="31"/>
      <c r="M161" s="71">
        <f>IF(F161="",0,COUNTIF($F$9:$F360,$F161))</f>
        <v>0</v>
      </c>
      <c r="N161" s="32" t="str">
        <f>IFERROR(IF(OR($F161="",COUNTIF($F$9:$F161,$F161)&gt;1),"",INDEX($Q$9:$Q$16,$M161)),"")</f>
        <v/>
      </c>
      <c r="O161" s="61" t="str">
        <f>IF(OR(H161="",L161=""),"",VLOOKUP(L161,BDF종목!$B:$C,2,FALSE)&amp;H161)</f>
        <v/>
      </c>
    </row>
    <row r="162" spans="6:15" s="8" customFormat="1" ht="30" customHeight="1" thickBot="1">
      <c r="F162" s="8" t="str">
        <f t="shared" si="2"/>
        <v/>
      </c>
      <c r="G162" s="25">
        <v>154</v>
      </c>
      <c r="H162" s="62"/>
      <c r="I162" s="65"/>
      <c r="J162" s="62"/>
      <c r="K162" s="63"/>
      <c r="L162" s="31"/>
      <c r="M162" s="71">
        <f>IF(F162="",0,COUNTIF($F$9:$F361,$F162))</f>
        <v>0</v>
      </c>
      <c r="N162" s="32" t="str">
        <f>IFERROR(IF(OR($F162="",COUNTIF($F$9:$F162,$F162)&gt;1),"",INDEX($Q$9:$Q$16,$M162)),"")</f>
        <v/>
      </c>
      <c r="O162" s="61" t="str">
        <f>IF(OR(H162="",L162=""),"",VLOOKUP(L162,BDF종목!$B:$C,2,FALSE)&amp;H162)</f>
        <v/>
      </c>
    </row>
    <row r="163" spans="6:15" s="8" customFormat="1" ht="30" customHeight="1" thickBot="1">
      <c r="F163" s="8" t="str">
        <f t="shared" si="2"/>
        <v/>
      </c>
      <c r="G163" s="25">
        <v>155</v>
      </c>
      <c r="H163" s="62"/>
      <c r="I163" s="65"/>
      <c r="J163" s="62"/>
      <c r="K163" s="63"/>
      <c r="L163" s="31"/>
      <c r="M163" s="71">
        <f>IF(F163="",0,COUNTIF($F$9:$F362,$F163))</f>
        <v>0</v>
      </c>
      <c r="N163" s="32" t="str">
        <f>IFERROR(IF(OR($F163="",COUNTIF($F$9:$F163,$F163)&gt;1),"",INDEX($Q$9:$Q$16,$M163)),"")</f>
        <v/>
      </c>
      <c r="O163" s="61" t="str">
        <f>IF(OR(H163="",L163=""),"",VLOOKUP(L163,BDF종목!$B:$C,2,FALSE)&amp;H163)</f>
        <v/>
      </c>
    </row>
    <row r="164" spans="6:15" s="8" customFormat="1" ht="30" customHeight="1" thickBot="1">
      <c r="F164" s="8" t="str">
        <f t="shared" si="2"/>
        <v/>
      </c>
      <c r="G164" s="25">
        <v>156</v>
      </c>
      <c r="H164" s="62"/>
      <c r="I164" s="65"/>
      <c r="J164" s="62"/>
      <c r="K164" s="63"/>
      <c r="L164" s="31"/>
      <c r="M164" s="71">
        <f>IF(F164="",0,COUNTIF($F$9:$F363,$F164))</f>
        <v>0</v>
      </c>
      <c r="N164" s="32" t="str">
        <f>IFERROR(IF(OR($F164="",COUNTIF($F$9:$F164,$F164)&gt;1),"",INDEX($Q$9:$Q$16,$M164)),"")</f>
        <v/>
      </c>
      <c r="O164" s="61" t="str">
        <f>IF(OR(H164="",L164=""),"",VLOOKUP(L164,BDF종목!$B:$C,2,FALSE)&amp;H164)</f>
        <v/>
      </c>
    </row>
    <row r="165" spans="6:15" s="8" customFormat="1" ht="30" customHeight="1" thickBot="1">
      <c r="F165" s="8" t="str">
        <f t="shared" si="2"/>
        <v/>
      </c>
      <c r="G165" s="25">
        <v>157</v>
      </c>
      <c r="H165" s="62"/>
      <c r="I165" s="65"/>
      <c r="J165" s="62"/>
      <c r="K165" s="63"/>
      <c r="L165" s="31"/>
      <c r="M165" s="71">
        <f>IF(F165="",0,COUNTIF($F$9:$F364,$F165))</f>
        <v>0</v>
      </c>
      <c r="N165" s="32" t="str">
        <f>IFERROR(IF(OR($F165="",COUNTIF($F$9:$F165,$F165)&gt;1),"",INDEX($Q$9:$Q$16,$M165)),"")</f>
        <v/>
      </c>
      <c r="O165" s="61" t="str">
        <f>IF(OR(H165="",L165=""),"",VLOOKUP(L165,BDF종목!$B:$C,2,FALSE)&amp;H165)</f>
        <v/>
      </c>
    </row>
    <row r="166" spans="6:15" s="8" customFormat="1" ht="30" customHeight="1" thickBot="1">
      <c r="F166" s="8" t="str">
        <f t="shared" si="2"/>
        <v/>
      </c>
      <c r="G166" s="25">
        <v>158</v>
      </c>
      <c r="H166" s="62"/>
      <c r="I166" s="65"/>
      <c r="J166" s="62"/>
      <c r="K166" s="63"/>
      <c r="L166" s="31"/>
      <c r="M166" s="71">
        <f>IF(F166="",0,COUNTIF($F$9:$F365,$F166))</f>
        <v>0</v>
      </c>
      <c r="N166" s="32" t="str">
        <f>IFERROR(IF(OR($F166="",COUNTIF($F$9:$F166,$F166)&gt;1),"",INDEX($Q$9:$Q$16,$M166)),"")</f>
        <v/>
      </c>
      <c r="O166" s="61" t="str">
        <f>IF(OR(H166="",L166=""),"",VLOOKUP(L166,BDF종목!$B:$C,2,FALSE)&amp;H166)</f>
        <v/>
      </c>
    </row>
    <row r="167" spans="6:15" s="8" customFormat="1" ht="30" customHeight="1" thickBot="1">
      <c r="F167" s="8" t="str">
        <f t="shared" si="2"/>
        <v/>
      </c>
      <c r="G167" s="25">
        <v>159</v>
      </c>
      <c r="H167" s="62"/>
      <c r="I167" s="65"/>
      <c r="J167" s="62"/>
      <c r="K167" s="63"/>
      <c r="L167" s="31"/>
      <c r="M167" s="71">
        <f>IF(F167="",0,COUNTIF($F$9:$F366,$F167))</f>
        <v>0</v>
      </c>
      <c r="N167" s="32" t="str">
        <f>IFERROR(IF(OR($F167="",COUNTIF($F$9:$F167,$F167)&gt;1),"",INDEX($Q$9:$Q$16,$M167)),"")</f>
        <v/>
      </c>
      <c r="O167" s="61" t="str">
        <f>IF(OR(H167="",L167=""),"",VLOOKUP(L167,BDF종목!$B:$C,2,FALSE)&amp;H167)</f>
        <v/>
      </c>
    </row>
    <row r="168" spans="6:15" s="8" customFormat="1" ht="30" customHeight="1" thickBot="1">
      <c r="F168" s="8" t="str">
        <f t="shared" si="2"/>
        <v/>
      </c>
      <c r="G168" s="25">
        <v>160</v>
      </c>
      <c r="H168" s="62"/>
      <c r="I168" s="65"/>
      <c r="J168" s="62"/>
      <c r="K168" s="63"/>
      <c r="L168" s="31"/>
      <c r="M168" s="71">
        <f>IF(F168="",0,COUNTIF($F$9:$F367,$F168))</f>
        <v>0</v>
      </c>
      <c r="N168" s="32" t="str">
        <f>IFERROR(IF(OR($F168="",COUNTIF($F$9:$F168,$F168)&gt;1),"",INDEX($Q$9:$Q$16,$M168)),"")</f>
        <v/>
      </c>
      <c r="O168" s="61" t="str">
        <f>IF(OR(H168="",L168=""),"",VLOOKUP(L168,BDF종목!$B:$C,2,FALSE)&amp;H168)</f>
        <v/>
      </c>
    </row>
    <row r="169" spans="6:15" s="8" customFormat="1" ht="30" customHeight="1" thickBot="1">
      <c r="F169" s="8" t="str">
        <f t="shared" si="2"/>
        <v/>
      </c>
      <c r="G169" s="25">
        <v>161</v>
      </c>
      <c r="H169" s="62"/>
      <c r="I169" s="65"/>
      <c r="J169" s="62"/>
      <c r="K169" s="63"/>
      <c r="L169" s="31"/>
      <c r="M169" s="71">
        <f>IF(F169="",0,COUNTIF($F$9:$F368,$F169))</f>
        <v>0</v>
      </c>
      <c r="N169" s="32" t="str">
        <f>IFERROR(IF(OR($F169="",COUNTIF($F$9:$F169,$F169)&gt;1),"",INDEX($Q$9:$Q$16,$M169)),"")</f>
        <v/>
      </c>
      <c r="O169" s="61" t="str">
        <f>IF(OR(H169="",L169=""),"",VLOOKUP(L169,BDF종목!$B:$C,2,FALSE)&amp;H169)</f>
        <v/>
      </c>
    </row>
    <row r="170" spans="6:15" s="8" customFormat="1" ht="30" customHeight="1" thickBot="1">
      <c r="F170" s="8" t="str">
        <f t="shared" si="2"/>
        <v/>
      </c>
      <c r="G170" s="25">
        <v>162</v>
      </c>
      <c r="H170" s="62"/>
      <c r="I170" s="65"/>
      <c r="J170" s="62"/>
      <c r="K170" s="63"/>
      <c r="L170" s="31"/>
      <c r="M170" s="71">
        <f>IF(F170="",0,COUNTIF($F$9:$F369,$F170))</f>
        <v>0</v>
      </c>
      <c r="N170" s="32" t="str">
        <f>IFERROR(IF(OR($F170="",COUNTIF($F$9:$F170,$F170)&gt;1),"",INDEX($Q$9:$Q$16,$M170)),"")</f>
        <v/>
      </c>
      <c r="O170" s="61" t="str">
        <f>IF(OR(H170="",L170=""),"",VLOOKUP(L170,BDF종목!$B:$C,2,FALSE)&amp;H170)</f>
        <v/>
      </c>
    </row>
    <row r="171" spans="6:15" s="8" customFormat="1" ht="30" customHeight="1" thickBot="1">
      <c r="F171" s="8" t="str">
        <f t="shared" si="2"/>
        <v/>
      </c>
      <c r="G171" s="25">
        <v>163</v>
      </c>
      <c r="H171" s="62"/>
      <c r="I171" s="65"/>
      <c r="J171" s="62"/>
      <c r="K171" s="63"/>
      <c r="L171" s="31"/>
      <c r="M171" s="71">
        <f>IF(F171="",0,COUNTIF($F$9:$F370,$F171))</f>
        <v>0</v>
      </c>
      <c r="N171" s="32" t="str">
        <f>IFERROR(IF(OR($F171="",COUNTIF($F$9:$F171,$F171)&gt;1),"",INDEX($Q$9:$Q$16,$M171)),"")</f>
        <v/>
      </c>
      <c r="O171" s="61" t="str">
        <f>IF(OR(H171="",L171=""),"",VLOOKUP(L171,BDF종목!$B:$C,2,FALSE)&amp;H171)</f>
        <v/>
      </c>
    </row>
    <row r="172" spans="6:15" s="8" customFormat="1" ht="30" customHeight="1" thickBot="1">
      <c r="F172" s="8" t="str">
        <f t="shared" si="2"/>
        <v/>
      </c>
      <c r="G172" s="25">
        <v>164</v>
      </c>
      <c r="H172" s="62"/>
      <c r="I172" s="65"/>
      <c r="J172" s="62"/>
      <c r="K172" s="63"/>
      <c r="L172" s="31"/>
      <c r="M172" s="71">
        <f>IF(F172="",0,COUNTIF($F$9:$F371,$F172))</f>
        <v>0</v>
      </c>
      <c r="N172" s="32" t="str">
        <f>IFERROR(IF(OR($F172="",COUNTIF($F$9:$F172,$F172)&gt;1),"",INDEX($Q$9:$Q$16,$M172)),"")</f>
        <v/>
      </c>
      <c r="O172" s="61" t="str">
        <f>IF(OR(H172="",L172=""),"",VLOOKUP(L172,BDF종목!$B:$C,2,FALSE)&amp;H172)</f>
        <v/>
      </c>
    </row>
    <row r="173" spans="6:15" s="8" customFormat="1" ht="30" customHeight="1" thickBot="1">
      <c r="F173" s="8" t="str">
        <f t="shared" si="2"/>
        <v/>
      </c>
      <c r="G173" s="25">
        <v>165</v>
      </c>
      <c r="H173" s="62"/>
      <c r="I173" s="65"/>
      <c r="J173" s="62"/>
      <c r="K173" s="63"/>
      <c r="L173" s="31"/>
      <c r="M173" s="71">
        <f>IF(F173="",0,COUNTIF($F$9:$F372,$F173))</f>
        <v>0</v>
      </c>
      <c r="N173" s="32" t="str">
        <f>IFERROR(IF(OR($F173="",COUNTIF($F$9:$F173,$F173)&gt;1),"",INDEX($Q$9:$Q$16,$M173)),"")</f>
        <v/>
      </c>
      <c r="O173" s="61" t="str">
        <f>IF(OR(H173="",L173=""),"",VLOOKUP(L173,BDF종목!$B:$C,2,FALSE)&amp;H173)</f>
        <v/>
      </c>
    </row>
    <row r="174" spans="6:15" s="8" customFormat="1" ht="30" customHeight="1" thickBot="1">
      <c r="F174" s="8" t="str">
        <f t="shared" si="2"/>
        <v/>
      </c>
      <c r="G174" s="25">
        <v>166</v>
      </c>
      <c r="H174" s="62"/>
      <c r="I174" s="65"/>
      <c r="J174" s="62"/>
      <c r="K174" s="63"/>
      <c r="L174" s="31"/>
      <c r="M174" s="71">
        <f>IF(F174="",0,COUNTIF($F$9:$F373,$F174))</f>
        <v>0</v>
      </c>
      <c r="N174" s="32" t="str">
        <f>IFERROR(IF(OR($F174="",COUNTIF($F$9:$F174,$F174)&gt;1),"",INDEX($Q$9:$Q$16,$M174)),"")</f>
        <v/>
      </c>
      <c r="O174" s="61" t="str">
        <f>IF(OR(H174="",L174=""),"",VLOOKUP(L174,BDF종목!$B:$C,2,FALSE)&amp;H174)</f>
        <v/>
      </c>
    </row>
    <row r="175" spans="6:15" s="8" customFormat="1" ht="30" customHeight="1" thickBot="1">
      <c r="F175" s="8" t="str">
        <f t="shared" si="2"/>
        <v/>
      </c>
      <c r="G175" s="25">
        <v>167</v>
      </c>
      <c r="H175" s="62"/>
      <c r="I175" s="65"/>
      <c r="J175" s="62"/>
      <c r="K175" s="63"/>
      <c r="L175" s="31"/>
      <c r="M175" s="71">
        <f>IF(F175="",0,COUNTIF($F$9:$F374,$F175))</f>
        <v>0</v>
      </c>
      <c r="N175" s="32" t="str">
        <f>IFERROR(IF(OR($F175="",COUNTIF($F$9:$F175,$F175)&gt;1),"",INDEX($Q$9:$Q$16,$M175)),"")</f>
        <v/>
      </c>
      <c r="O175" s="61" t="str">
        <f>IF(OR(H175="",L175=""),"",VLOOKUP(L175,BDF종목!$B:$C,2,FALSE)&amp;H175)</f>
        <v/>
      </c>
    </row>
    <row r="176" spans="6:15" s="8" customFormat="1" ht="30" customHeight="1" thickBot="1">
      <c r="F176" s="8" t="str">
        <f t="shared" si="2"/>
        <v/>
      </c>
      <c r="G176" s="25">
        <v>168</v>
      </c>
      <c r="H176" s="62"/>
      <c r="I176" s="65"/>
      <c r="J176" s="62"/>
      <c r="K176" s="63"/>
      <c r="L176" s="31"/>
      <c r="M176" s="71">
        <f>IF(F176="",0,COUNTIF($F$9:$F375,$F176))</f>
        <v>0</v>
      </c>
      <c r="N176" s="32" t="str">
        <f>IFERROR(IF(OR($F176="",COUNTIF($F$9:$F176,$F176)&gt;1),"",INDEX($Q$9:$Q$16,$M176)),"")</f>
        <v/>
      </c>
      <c r="O176" s="61" t="str">
        <f>IF(OR(H176="",L176=""),"",VLOOKUP(L176,BDF종목!$B:$C,2,FALSE)&amp;H176)</f>
        <v/>
      </c>
    </row>
    <row r="177" spans="6:15" s="8" customFormat="1" ht="30" customHeight="1" thickBot="1">
      <c r="F177" s="8" t="str">
        <f t="shared" si="2"/>
        <v/>
      </c>
      <c r="G177" s="25">
        <v>169</v>
      </c>
      <c r="H177" s="62"/>
      <c r="I177" s="65"/>
      <c r="J177" s="62"/>
      <c r="K177" s="63"/>
      <c r="L177" s="31"/>
      <c r="M177" s="71">
        <f>IF(F177="",0,COUNTIF($F$9:$F376,$F177))</f>
        <v>0</v>
      </c>
      <c r="N177" s="32" t="str">
        <f>IFERROR(IF(OR($F177="",COUNTIF($F$9:$F177,$F177)&gt;1),"",INDEX($Q$9:$Q$16,$M177)),"")</f>
        <v/>
      </c>
      <c r="O177" s="61" t="str">
        <f>IF(OR(H177="",L177=""),"",VLOOKUP(L177,BDF종목!$B:$C,2,FALSE)&amp;H177)</f>
        <v/>
      </c>
    </row>
    <row r="178" spans="6:15" s="8" customFormat="1" ht="30" customHeight="1" thickBot="1">
      <c r="F178" s="8" t="str">
        <f t="shared" si="2"/>
        <v/>
      </c>
      <c r="G178" s="25">
        <v>170</v>
      </c>
      <c r="H178" s="62"/>
      <c r="I178" s="65"/>
      <c r="J178" s="62"/>
      <c r="K178" s="63"/>
      <c r="L178" s="31"/>
      <c r="M178" s="71">
        <f>IF(F178="",0,COUNTIF($F$9:$F377,$F178))</f>
        <v>0</v>
      </c>
      <c r="N178" s="32" t="str">
        <f>IFERROR(IF(OR($F178="",COUNTIF($F$9:$F178,$F178)&gt;1),"",INDEX($Q$9:$Q$16,$M178)),"")</f>
        <v/>
      </c>
      <c r="O178" s="61" t="str">
        <f>IF(OR(H178="",L178=""),"",VLOOKUP(L178,BDF종목!$B:$C,2,FALSE)&amp;H178)</f>
        <v/>
      </c>
    </row>
    <row r="179" spans="6:15" s="8" customFormat="1" ht="30" customHeight="1" thickBot="1">
      <c r="F179" s="8" t="str">
        <f t="shared" si="2"/>
        <v/>
      </c>
      <c r="G179" s="25">
        <v>171</v>
      </c>
      <c r="H179" s="62"/>
      <c r="I179" s="65"/>
      <c r="J179" s="62"/>
      <c r="K179" s="63"/>
      <c r="L179" s="31"/>
      <c r="M179" s="71">
        <f>IF(F179="",0,COUNTIF($F$9:$F378,$F179))</f>
        <v>0</v>
      </c>
      <c r="N179" s="32" t="str">
        <f>IFERROR(IF(OR($F179="",COUNTIF($F$9:$F179,$F179)&gt;1),"",INDEX($Q$9:$Q$16,$M179)),"")</f>
        <v/>
      </c>
      <c r="O179" s="61" t="str">
        <f>IF(OR(H179="",L179=""),"",VLOOKUP(L179,BDF종목!$B:$C,2,FALSE)&amp;H179)</f>
        <v/>
      </c>
    </row>
    <row r="180" spans="6:15" s="8" customFormat="1" ht="30" customHeight="1" thickBot="1">
      <c r="F180" s="8" t="str">
        <f t="shared" si="2"/>
        <v/>
      </c>
      <c r="G180" s="25">
        <v>172</v>
      </c>
      <c r="H180" s="62"/>
      <c r="I180" s="65"/>
      <c r="J180" s="62"/>
      <c r="K180" s="63"/>
      <c r="L180" s="31"/>
      <c r="M180" s="71">
        <f>IF(F180="",0,COUNTIF($F$9:$F379,$F180))</f>
        <v>0</v>
      </c>
      <c r="N180" s="32" t="str">
        <f>IFERROR(IF(OR($F180="",COUNTIF($F$9:$F180,$F180)&gt;1),"",INDEX($Q$9:$Q$16,$M180)),"")</f>
        <v/>
      </c>
      <c r="O180" s="61" t="str">
        <f>IF(OR(H180="",L180=""),"",VLOOKUP(L180,BDF종목!$B:$C,2,FALSE)&amp;H180)</f>
        <v/>
      </c>
    </row>
    <row r="181" spans="6:15" s="8" customFormat="1" ht="30" customHeight="1" thickBot="1">
      <c r="F181" s="8" t="str">
        <f t="shared" si="2"/>
        <v/>
      </c>
      <c r="G181" s="25">
        <v>173</v>
      </c>
      <c r="H181" s="62"/>
      <c r="I181" s="65"/>
      <c r="J181" s="62"/>
      <c r="K181" s="63"/>
      <c r="L181" s="31"/>
      <c r="M181" s="71">
        <f>IF(F181="",0,COUNTIF($F$9:$F380,$F181))</f>
        <v>0</v>
      </c>
      <c r="N181" s="32" t="str">
        <f>IFERROR(IF(OR($F181="",COUNTIF($F$9:$F181,$F181)&gt;1),"",INDEX($Q$9:$Q$16,$M181)),"")</f>
        <v/>
      </c>
      <c r="O181" s="61" t="str">
        <f>IF(OR(H181="",L181=""),"",VLOOKUP(L181,BDF종목!$B:$C,2,FALSE)&amp;H181)</f>
        <v/>
      </c>
    </row>
    <row r="182" spans="6:15" s="8" customFormat="1" ht="30" customHeight="1" thickBot="1">
      <c r="F182" s="8" t="str">
        <f t="shared" si="2"/>
        <v/>
      </c>
      <c r="G182" s="25">
        <v>174</v>
      </c>
      <c r="H182" s="62"/>
      <c r="I182" s="65"/>
      <c r="J182" s="62"/>
      <c r="K182" s="63"/>
      <c r="L182" s="31"/>
      <c r="M182" s="71">
        <f>IF(F182="",0,COUNTIF($F$9:$F381,$F182))</f>
        <v>0</v>
      </c>
      <c r="N182" s="32" t="str">
        <f>IFERROR(IF(OR($F182="",COUNTIF($F$9:$F182,$F182)&gt;1),"",INDEX($Q$9:$Q$16,$M182)),"")</f>
        <v/>
      </c>
      <c r="O182" s="61" t="str">
        <f>IF(OR(H182="",L182=""),"",VLOOKUP(L182,BDF종목!$B:$C,2,FALSE)&amp;H182)</f>
        <v/>
      </c>
    </row>
    <row r="183" spans="6:15" s="8" customFormat="1" ht="30" customHeight="1" thickBot="1">
      <c r="F183" s="8" t="str">
        <f t="shared" si="2"/>
        <v/>
      </c>
      <c r="G183" s="25">
        <v>175</v>
      </c>
      <c r="H183" s="62"/>
      <c r="I183" s="65"/>
      <c r="J183" s="62"/>
      <c r="K183" s="63"/>
      <c r="L183" s="31"/>
      <c r="M183" s="71">
        <f>IF(F183="",0,COUNTIF($F$9:$F382,$F183))</f>
        <v>0</v>
      </c>
      <c r="N183" s="32" t="str">
        <f>IFERROR(IF(OR($F183="",COUNTIF($F$9:$F183,$F183)&gt;1),"",INDEX($Q$9:$Q$16,$M183)),"")</f>
        <v/>
      </c>
      <c r="O183" s="61" t="str">
        <f>IF(OR(H183="",L183=""),"",VLOOKUP(L183,BDF종목!$B:$C,2,FALSE)&amp;H183)</f>
        <v/>
      </c>
    </row>
    <row r="184" spans="6:15" s="8" customFormat="1" ht="30" customHeight="1" thickBot="1">
      <c r="F184" s="8" t="str">
        <f t="shared" si="2"/>
        <v/>
      </c>
      <c r="G184" s="25">
        <v>176</v>
      </c>
      <c r="H184" s="62"/>
      <c r="I184" s="65"/>
      <c r="J184" s="62"/>
      <c r="K184" s="63"/>
      <c r="L184" s="31"/>
      <c r="M184" s="71">
        <f>IF(F184="",0,COUNTIF($F$9:$F383,$F184))</f>
        <v>0</v>
      </c>
      <c r="N184" s="32" t="str">
        <f>IFERROR(IF(OR($F184="",COUNTIF($F$9:$F184,$F184)&gt;1),"",INDEX($Q$9:$Q$16,$M184)),"")</f>
        <v/>
      </c>
      <c r="O184" s="61" t="str">
        <f>IF(OR(H184="",L184=""),"",VLOOKUP(L184,BDF종목!$B:$C,2,FALSE)&amp;H184)</f>
        <v/>
      </c>
    </row>
    <row r="185" spans="6:15" s="8" customFormat="1" ht="30" customHeight="1" thickBot="1">
      <c r="F185" s="8" t="str">
        <f t="shared" si="2"/>
        <v/>
      </c>
      <c r="G185" s="25">
        <v>177</v>
      </c>
      <c r="H185" s="62"/>
      <c r="I185" s="65"/>
      <c r="J185" s="62"/>
      <c r="K185" s="63"/>
      <c r="L185" s="31"/>
      <c r="M185" s="71">
        <f>IF(F185="",0,COUNTIF($F$9:$F384,$F185))</f>
        <v>0</v>
      </c>
      <c r="N185" s="32" t="str">
        <f>IFERROR(IF(OR($F185="",COUNTIF($F$9:$F185,$F185)&gt;1),"",INDEX($Q$9:$Q$16,$M185)),"")</f>
        <v/>
      </c>
      <c r="O185" s="61" t="str">
        <f>IF(OR(H185="",L185=""),"",VLOOKUP(L185,BDF종목!$B:$C,2,FALSE)&amp;H185)</f>
        <v/>
      </c>
    </row>
    <row r="186" spans="6:15" s="8" customFormat="1" ht="30" customHeight="1" thickBot="1">
      <c r="F186" s="8" t="str">
        <f t="shared" si="2"/>
        <v/>
      </c>
      <c r="G186" s="25">
        <v>178</v>
      </c>
      <c r="H186" s="62"/>
      <c r="I186" s="65"/>
      <c r="J186" s="62"/>
      <c r="K186" s="63"/>
      <c r="L186" s="31"/>
      <c r="M186" s="71">
        <f>IF(F186="",0,COUNTIF($F$9:$F385,$F186))</f>
        <v>0</v>
      </c>
      <c r="N186" s="32" t="str">
        <f>IFERROR(IF(OR($F186="",COUNTIF($F$9:$F186,$F186)&gt;1),"",INDEX($Q$9:$Q$16,$M186)),"")</f>
        <v/>
      </c>
      <c r="O186" s="61" t="str">
        <f>IF(OR(H186="",L186=""),"",VLOOKUP(L186,BDF종목!$B:$C,2,FALSE)&amp;H186)</f>
        <v/>
      </c>
    </row>
    <row r="187" spans="6:15" s="8" customFormat="1" ht="30" customHeight="1" thickBot="1">
      <c r="F187" s="8" t="str">
        <f t="shared" si="2"/>
        <v/>
      </c>
      <c r="G187" s="25">
        <v>179</v>
      </c>
      <c r="H187" s="62"/>
      <c r="I187" s="65"/>
      <c r="J187" s="62"/>
      <c r="K187" s="63"/>
      <c r="L187" s="31"/>
      <c r="M187" s="71">
        <f>IF(F187="",0,COUNTIF($F$9:$F386,$F187))</f>
        <v>0</v>
      </c>
      <c r="N187" s="32" t="str">
        <f>IFERROR(IF(OR($F187="",COUNTIF($F$9:$F187,$F187)&gt;1),"",INDEX($Q$9:$Q$16,$M187)),"")</f>
        <v/>
      </c>
      <c r="O187" s="61" t="str">
        <f>IF(OR(H187="",L187=""),"",VLOOKUP(L187,BDF종목!$B:$C,2,FALSE)&amp;H187)</f>
        <v/>
      </c>
    </row>
    <row r="188" spans="6:15" s="8" customFormat="1" ht="30" customHeight="1" thickBot="1">
      <c r="F188" s="8" t="str">
        <f t="shared" si="2"/>
        <v/>
      </c>
      <c r="G188" s="25">
        <v>180</v>
      </c>
      <c r="H188" s="62"/>
      <c r="I188" s="65"/>
      <c r="J188" s="62"/>
      <c r="K188" s="63"/>
      <c r="L188" s="31"/>
      <c r="M188" s="71">
        <f>IF(F188="",0,COUNTIF($F$9:$F387,$F188))</f>
        <v>0</v>
      </c>
      <c r="N188" s="32" t="str">
        <f>IFERROR(IF(OR($F188="",COUNTIF($F$9:$F188,$F188)&gt;1),"",INDEX($Q$9:$Q$16,$M188)),"")</f>
        <v/>
      </c>
      <c r="O188" s="61" t="str">
        <f>IF(OR(H188="",L188=""),"",VLOOKUP(L188,BDF종목!$B:$C,2,FALSE)&amp;H188)</f>
        <v/>
      </c>
    </row>
    <row r="189" spans="6:15" s="8" customFormat="1" ht="30" customHeight="1" thickBot="1">
      <c r="F189" s="8" t="str">
        <f t="shared" si="2"/>
        <v/>
      </c>
      <c r="G189" s="25">
        <v>181</v>
      </c>
      <c r="H189" s="62"/>
      <c r="I189" s="65"/>
      <c r="J189" s="62"/>
      <c r="K189" s="63"/>
      <c r="L189" s="31"/>
      <c r="M189" s="71">
        <f>IF(F189="",0,COUNTIF($F$9:$F388,$F189))</f>
        <v>0</v>
      </c>
      <c r="N189" s="32" t="str">
        <f>IFERROR(IF(OR($F189="",COUNTIF($F$9:$F189,$F189)&gt;1),"",INDEX($Q$9:$Q$16,$M189)),"")</f>
        <v/>
      </c>
      <c r="O189" s="61" t="str">
        <f>IF(OR(H189="",L189=""),"",VLOOKUP(L189,BDF종목!$B:$C,2,FALSE)&amp;H189)</f>
        <v/>
      </c>
    </row>
    <row r="190" spans="6:15" s="8" customFormat="1" ht="30" customHeight="1" thickBot="1">
      <c r="F190" s="8" t="str">
        <f t="shared" si="2"/>
        <v/>
      </c>
      <c r="G190" s="25">
        <v>182</v>
      </c>
      <c r="H190" s="62"/>
      <c r="I190" s="65"/>
      <c r="J190" s="62"/>
      <c r="K190" s="63"/>
      <c r="L190" s="31"/>
      <c r="M190" s="71">
        <f>IF(F190="",0,COUNTIF($F$9:$F389,$F190))</f>
        <v>0</v>
      </c>
      <c r="N190" s="32" t="str">
        <f>IFERROR(IF(OR($F190="",COUNTIF($F$9:$F190,$F190)&gt;1),"",INDEX($Q$9:$Q$16,$M190)),"")</f>
        <v/>
      </c>
      <c r="O190" s="61" t="str">
        <f>IF(OR(H190="",L190=""),"",VLOOKUP(L190,BDF종목!$B:$C,2,FALSE)&amp;H190)</f>
        <v/>
      </c>
    </row>
    <row r="191" spans="6:15" s="8" customFormat="1" ht="30" customHeight="1" thickBot="1">
      <c r="F191" s="8" t="str">
        <f t="shared" si="2"/>
        <v/>
      </c>
      <c r="G191" s="25">
        <v>183</v>
      </c>
      <c r="H191" s="62"/>
      <c r="I191" s="65"/>
      <c r="J191" s="62"/>
      <c r="K191" s="63"/>
      <c r="L191" s="31"/>
      <c r="M191" s="71">
        <f>IF(F191="",0,COUNTIF($F$9:$F390,$F191))</f>
        <v>0</v>
      </c>
      <c r="N191" s="32" t="str">
        <f>IFERROR(IF(OR($F191="",COUNTIF($F$9:$F191,$F191)&gt;1),"",INDEX($Q$9:$Q$16,$M191)),"")</f>
        <v/>
      </c>
      <c r="O191" s="61" t="str">
        <f>IF(OR(H191="",L191=""),"",VLOOKUP(L191,BDF종목!$B:$C,2,FALSE)&amp;H191)</f>
        <v/>
      </c>
    </row>
    <row r="192" spans="6:15" s="8" customFormat="1" ht="30" customHeight="1" thickBot="1">
      <c r="F192" s="8" t="str">
        <f t="shared" si="2"/>
        <v/>
      </c>
      <c r="G192" s="25">
        <v>184</v>
      </c>
      <c r="H192" s="69"/>
      <c r="I192" s="65"/>
      <c r="J192" s="62"/>
      <c r="K192" s="63"/>
      <c r="L192" s="31"/>
      <c r="M192" s="71">
        <f>IF(F192="",0,COUNTIF($F$9:$F391,$F192))</f>
        <v>0</v>
      </c>
      <c r="N192" s="32" t="str">
        <f>IFERROR(IF(OR($F192="",COUNTIF($F$9:$F192,$F192)&gt;1),"",INDEX($Q$9:$Q$16,$M192)),"")</f>
        <v/>
      </c>
      <c r="O192" s="61" t="str">
        <f>IF(OR(H192="",L192=""),"",VLOOKUP(L192,BDF종목!$B:$C,2,FALSE)&amp;H192)</f>
        <v/>
      </c>
    </row>
    <row r="193" spans="1:17" s="8" customFormat="1" ht="30" customHeight="1" thickBot="1">
      <c r="D193"/>
      <c r="E193"/>
      <c r="F193" s="8" t="str">
        <f t="shared" si="2"/>
        <v/>
      </c>
      <c r="G193" s="25">
        <v>185</v>
      </c>
      <c r="H193" s="62"/>
      <c r="I193" s="65"/>
      <c r="J193" s="62"/>
      <c r="K193" s="63"/>
      <c r="L193" s="31"/>
      <c r="M193" s="71">
        <f>IF(F193="",0,COUNTIF($F$9:$F392,$F193))</f>
        <v>0</v>
      </c>
      <c r="N193" s="32" t="str">
        <f>IFERROR(IF(OR($F193="",COUNTIF($F$9:$F193,$F193)&gt;1),"",INDEX($Q$9:$Q$16,$M193)),"")</f>
        <v/>
      </c>
      <c r="O193" s="61" t="str">
        <f>IF(OR(H193="",L193=""),"",VLOOKUP(L193,BDF종목!$B:$C,2,FALSE)&amp;H193)</f>
        <v/>
      </c>
    </row>
    <row r="194" spans="1:17" s="8" customFormat="1" ht="30" customHeight="1" thickBot="1">
      <c r="D194"/>
      <c r="E194"/>
      <c r="F194" s="8" t="str">
        <f t="shared" si="2"/>
        <v/>
      </c>
      <c r="G194" s="25">
        <v>186</v>
      </c>
      <c r="H194" s="62"/>
      <c r="I194" s="65"/>
      <c r="J194" s="62"/>
      <c r="K194" s="63"/>
      <c r="L194" s="31"/>
      <c r="M194" s="71">
        <f>IF(F194="",0,COUNTIF($F$9:$F393,$F194))</f>
        <v>0</v>
      </c>
      <c r="N194" s="32" t="str">
        <f>IFERROR(IF(OR($F194="",COUNTIF($F$9:$F194,$F194)&gt;1),"",INDEX($Q$9:$Q$16,$M194)),"")</f>
        <v/>
      </c>
      <c r="O194" s="61" t="str">
        <f>IF(OR(H194="",L194=""),"",VLOOKUP(L194,BDF종목!$B:$C,2,FALSE)&amp;H194)</f>
        <v/>
      </c>
    </row>
    <row r="195" spans="1:17" s="8" customFormat="1" ht="30" customHeight="1" thickBot="1">
      <c r="D195"/>
      <c r="E195"/>
      <c r="F195" s="8" t="str">
        <f t="shared" si="2"/>
        <v/>
      </c>
      <c r="G195" s="25">
        <v>187</v>
      </c>
      <c r="H195" s="62"/>
      <c r="I195" s="65"/>
      <c r="J195" s="62"/>
      <c r="K195" s="63"/>
      <c r="L195" s="31"/>
      <c r="M195" s="71">
        <f>IF(F195="",0,COUNTIF($F$9:$F394,$F195))</f>
        <v>0</v>
      </c>
      <c r="N195" s="32" t="str">
        <f>IFERROR(IF(OR($F195="",COUNTIF($F$9:$F195,$F195)&gt;1),"",INDEX($Q$9:$Q$16,$M195)),"")</f>
        <v/>
      </c>
      <c r="O195" s="61" t="str">
        <f>IF(OR(H195="",L195=""),"",VLOOKUP(L195,BDF종목!$B:$C,2,FALSE)&amp;H195)</f>
        <v/>
      </c>
    </row>
    <row r="196" spans="1:17" s="8" customFormat="1" ht="30" customHeight="1" thickBot="1">
      <c r="D196"/>
      <c r="E196"/>
      <c r="F196" s="8" t="str">
        <f t="shared" si="2"/>
        <v/>
      </c>
      <c r="G196" s="25">
        <v>188</v>
      </c>
      <c r="H196" s="62"/>
      <c r="I196" s="65"/>
      <c r="J196" s="62"/>
      <c r="K196" s="63"/>
      <c r="L196" s="31"/>
      <c r="M196" s="71">
        <f>IF(F196="",0,COUNTIF($F$9:$F395,$F196))</f>
        <v>0</v>
      </c>
      <c r="N196" s="32" t="str">
        <f>IFERROR(IF(OR($F196="",COUNTIF($F$9:$F196,$F196)&gt;1),"",INDEX($Q$9:$Q$16,$M196)),"")</f>
        <v/>
      </c>
      <c r="O196" s="61" t="str">
        <f>IF(OR(H196="",L196=""),"",VLOOKUP(L196,BDF종목!$B:$C,2,FALSE)&amp;H196)</f>
        <v/>
      </c>
      <c r="P196"/>
      <c r="Q196"/>
    </row>
    <row r="197" spans="1:17" s="8" customFormat="1" ht="30" customHeight="1" thickBot="1">
      <c r="A197"/>
      <c r="B197"/>
      <c r="D197"/>
      <c r="E197"/>
      <c r="F197" s="8" t="str">
        <f t="shared" si="2"/>
        <v/>
      </c>
      <c r="G197" s="25">
        <v>189</v>
      </c>
      <c r="H197" s="62"/>
      <c r="I197" s="65"/>
      <c r="J197" s="62"/>
      <c r="K197" s="63"/>
      <c r="L197" s="31"/>
      <c r="M197" s="71">
        <f>IF(F197="",0,COUNTIF($F$9:$F396,$F197))</f>
        <v>0</v>
      </c>
      <c r="N197" s="32" t="str">
        <f>IFERROR(IF(OR($F197="",COUNTIF($F$9:$F197,$F197)&gt;1),"",INDEX($Q$9:$Q$16,$M197)),"")</f>
        <v/>
      </c>
      <c r="O197" s="61" t="str">
        <f>IF(OR(H197="",L197=""),"",VLOOKUP(L197,BDF종목!$B:$C,2,FALSE)&amp;H197)</f>
        <v/>
      </c>
      <c r="P197"/>
      <c r="Q197"/>
    </row>
    <row r="198" spans="1:17" s="8" customFormat="1" ht="30" customHeight="1" thickBot="1">
      <c r="A198"/>
      <c r="B198"/>
      <c r="D198"/>
      <c r="E198"/>
      <c r="F198" s="8" t="str">
        <f t="shared" si="2"/>
        <v/>
      </c>
      <c r="G198" s="25">
        <v>190</v>
      </c>
      <c r="H198" s="62"/>
      <c r="I198" s="65"/>
      <c r="J198" s="62"/>
      <c r="K198" s="63"/>
      <c r="L198" s="31"/>
      <c r="M198" s="71">
        <f>IF(F198="",0,COUNTIF($F$9:$F397,$F198))</f>
        <v>0</v>
      </c>
      <c r="N198" s="32" t="str">
        <f>IFERROR(IF(OR($F198="",COUNTIF($F$9:$F198,$F198)&gt;1),"",INDEX($Q$9:$Q$16,$M198)),"")</f>
        <v/>
      </c>
      <c r="O198" s="61" t="str">
        <f>IF(OR(H198="",L198=""),"",VLOOKUP(L198,BDF종목!$B:$C,2,FALSE)&amp;H198)</f>
        <v/>
      </c>
      <c r="P198"/>
      <c r="Q198"/>
    </row>
    <row r="199" spans="1:17" ht="30" customHeight="1" thickBot="1">
      <c r="C199" s="8"/>
      <c r="F199" s="8" t="str">
        <f t="shared" si="2"/>
        <v/>
      </c>
      <c r="G199" s="25">
        <v>191</v>
      </c>
      <c r="H199" s="69"/>
      <c r="I199" s="65"/>
      <c r="J199" s="69"/>
      <c r="K199" s="63"/>
      <c r="L199" s="70"/>
      <c r="M199" s="71">
        <f>IF(F199="",0,COUNTIF($F$9:$F398,$F199))</f>
        <v>0</v>
      </c>
      <c r="N199" s="32" t="str">
        <f>IFERROR(IF(OR($F199="",COUNTIF($F$9:$F199,$F199)&gt;1),"",INDEX($Q$9:$Q$16,$M199)),"")</f>
        <v/>
      </c>
      <c r="O199" s="61" t="str">
        <f>IF(OR(H199="",L199=""),"",VLOOKUP(L199,BDF종목!$B:$C,2,FALSE)&amp;H199)</f>
        <v/>
      </c>
    </row>
    <row r="200" spans="1:17" ht="30" customHeight="1" thickBot="1">
      <c r="C200" s="8"/>
      <c r="F200" s="8" t="str">
        <f t="shared" si="2"/>
        <v/>
      </c>
      <c r="G200" s="25">
        <v>192</v>
      </c>
      <c r="H200" s="69"/>
      <c r="I200" s="65"/>
      <c r="J200" s="69"/>
      <c r="K200" s="63"/>
      <c r="L200" s="70"/>
      <c r="M200" s="71">
        <f>IF(F200="",0,COUNTIF($F$9:$F399,$F200))</f>
        <v>0</v>
      </c>
      <c r="N200" s="32" t="str">
        <f>IFERROR(IF(OR($F200="",COUNTIF($F$9:$F200,$F200)&gt;1),"",INDEX($Q$9:$Q$16,$M200)),"")</f>
        <v/>
      </c>
      <c r="O200" s="61" t="str">
        <f>IF(OR(H200="",L200=""),"",VLOOKUP(L200,BDF종목!$B:$C,2,FALSE)&amp;H200)</f>
        <v/>
      </c>
    </row>
    <row r="201" spans="1:17" ht="30" customHeight="1" thickBot="1">
      <c r="C201" s="8"/>
      <c r="F201" s="8" t="str">
        <f t="shared" si="2"/>
        <v/>
      </c>
      <c r="G201" s="25">
        <v>193</v>
      </c>
      <c r="H201" s="69"/>
      <c r="I201" s="65"/>
      <c r="J201" s="69"/>
      <c r="K201" s="63"/>
      <c r="L201" s="70"/>
      <c r="M201" s="71">
        <f>IF(F201="",0,COUNTIF($F$9:$F400,$F201))</f>
        <v>0</v>
      </c>
      <c r="N201" s="32" t="str">
        <f>IFERROR(IF(OR($F201="",COUNTIF($F$9:$F201,$F201)&gt;1),"",INDEX($Q$9:$Q$16,$M201)),"")</f>
        <v/>
      </c>
      <c r="O201" s="61" t="str">
        <f>IF(OR(H201="",L201=""),"",VLOOKUP(L201,BDF종목!$B:$C,2,FALSE)&amp;H201)</f>
        <v/>
      </c>
    </row>
    <row r="202" spans="1:17" ht="30" customHeight="1" thickBot="1">
      <c r="C202" s="8"/>
      <c r="F202" s="8" t="str">
        <f t="shared" ref="F202:F208" si="3">H202&amp;I202&amp;J202</f>
        <v/>
      </c>
      <c r="G202" s="25">
        <v>194</v>
      </c>
      <c r="H202" s="69"/>
      <c r="I202" s="65"/>
      <c r="J202" s="69"/>
      <c r="K202" s="63"/>
      <c r="L202" s="70"/>
      <c r="M202" s="71">
        <f>IF(F202="",0,COUNTIF($F$9:$F401,$F202))</f>
        <v>0</v>
      </c>
      <c r="N202" s="32" t="str">
        <f>IFERROR(IF(OR($F202="",COUNTIF($F$9:$F202,$F202)&gt;1),"",INDEX($Q$9:$Q$16,$M202)),"")</f>
        <v/>
      </c>
      <c r="O202" s="61" t="str">
        <f>IF(OR(H202="",L202=""),"",VLOOKUP(L202,BDF종목!$B:$C,2,FALSE)&amp;H202)</f>
        <v/>
      </c>
    </row>
    <row r="203" spans="1:17" ht="30" customHeight="1" thickBot="1">
      <c r="F203" s="8" t="str">
        <f t="shared" si="3"/>
        <v/>
      </c>
      <c r="G203" s="25">
        <v>195</v>
      </c>
      <c r="H203" s="69"/>
      <c r="I203" s="65"/>
      <c r="J203" s="69"/>
      <c r="K203" s="63"/>
      <c r="L203" s="70"/>
      <c r="M203" s="71">
        <f>IF(F203="",0,COUNTIF($F$9:$F402,$F203))</f>
        <v>0</v>
      </c>
      <c r="N203" s="32" t="str">
        <f>IFERROR(IF(OR($F203="",COUNTIF($F$9:$F203,$F203)&gt;1),"",INDEX($Q$9:$Q$16,$M203)),"")</f>
        <v/>
      </c>
      <c r="O203" s="61" t="str">
        <f>IF(OR(H203="",L203=""),"",VLOOKUP(L203,BDF종목!$B:$C,2,FALSE)&amp;H203)</f>
        <v/>
      </c>
    </row>
    <row r="204" spans="1:17" ht="30" customHeight="1" thickBot="1">
      <c r="F204" s="8" t="str">
        <f t="shared" si="3"/>
        <v/>
      </c>
      <c r="G204" s="25">
        <v>196</v>
      </c>
      <c r="H204" s="69"/>
      <c r="I204" s="65"/>
      <c r="J204" s="69"/>
      <c r="K204" s="63"/>
      <c r="L204" s="70"/>
      <c r="M204" s="71">
        <f>IF(F204="",0,COUNTIF($F$9:$F403,$F204))</f>
        <v>0</v>
      </c>
      <c r="N204" s="32" t="str">
        <f>IFERROR(IF(OR($F204="",COUNTIF($F$9:$F204,$F204)&gt;1),"",INDEX($Q$9:$Q$16,$M204)),"")</f>
        <v/>
      </c>
      <c r="O204" s="61" t="str">
        <f>IF(OR(H204="",L204=""),"",VLOOKUP(L204,BDF종목!$B:$C,2,FALSE)&amp;H204)</f>
        <v/>
      </c>
    </row>
    <row r="205" spans="1:17" ht="30" customHeight="1" thickBot="1">
      <c r="F205" s="8" t="str">
        <f t="shared" si="3"/>
        <v/>
      </c>
      <c r="G205" s="25">
        <v>197</v>
      </c>
      <c r="H205" s="69"/>
      <c r="I205" s="65"/>
      <c r="J205" s="69"/>
      <c r="K205" s="63"/>
      <c r="L205" s="70"/>
      <c r="M205" s="71">
        <f>IF(F205="",0,COUNTIF($F$9:$F404,$F205))</f>
        <v>0</v>
      </c>
      <c r="N205" s="32" t="str">
        <f>IFERROR(IF(OR($F205="",COUNTIF($F$9:$F205,$F205)&gt;1),"",INDEX($Q$9:$Q$16,$M205)),"")</f>
        <v/>
      </c>
      <c r="O205" s="61" t="str">
        <f>IF(OR(H205="",L205=""),"",VLOOKUP(L205,BDF종목!$B:$C,2,FALSE)&amp;H205)</f>
        <v/>
      </c>
    </row>
    <row r="206" spans="1:17" ht="30" customHeight="1" thickBot="1">
      <c r="F206" s="8" t="str">
        <f t="shared" si="3"/>
        <v/>
      </c>
      <c r="G206" s="25">
        <v>198</v>
      </c>
      <c r="H206" s="69"/>
      <c r="I206" s="65"/>
      <c r="J206" s="69"/>
      <c r="K206" s="63"/>
      <c r="L206" s="70"/>
      <c r="M206" s="71">
        <f>IF(F206="",0,COUNTIF($F$9:$F405,$F206))</f>
        <v>0</v>
      </c>
      <c r="N206" s="32" t="str">
        <f>IFERROR(IF(OR($F206="",COUNTIF($F$9:$F206,$F206)&gt;1),"",INDEX($Q$9:$Q$16,$M206)),"")</f>
        <v/>
      </c>
      <c r="O206" s="61" t="str">
        <f>IF(OR(H206="",L206=""),"",VLOOKUP(L206,BDF종목!$B:$C,2,FALSE)&amp;H206)</f>
        <v/>
      </c>
    </row>
    <row r="207" spans="1:17" ht="30" customHeight="1" thickBot="1">
      <c r="F207" s="8" t="str">
        <f t="shared" si="3"/>
        <v/>
      </c>
      <c r="G207" s="25">
        <v>199</v>
      </c>
      <c r="H207" s="69"/>
      <c r="I207" s="65"/>
      <c r="J207" s="69"/>
      <c r="K207" s="63"/>
      <c r="L207" s="70"/>
      <c r="M207" s="71">
        <f>IF(F207="",0,COUNTIF($F$9:$F406,$F207))</f>
        <v>0</v>
      </c>
      <c r="N207" s="32" t="str">
        <f>IFERROR(IF(OR($F207="",COUNTIF($F$9:$F207,$F207)&gt;1),"",INDEX($Q$9:$Q$16,$M207)),"")</f>
        <v/>
      </c>
      <c r="O207" s="61" t="str">
        <f>IF(OR(H207="",L207=""),"",VLOOKUP(L207,BDF종목!$B:$C,2,FALSE)&amp;H207)</f>
        <v/>
      </c>
    </row>
    <row r="208" spans="1:17" ht="30.6" customHeight="1" thickBot="1">
      <c r="F208" s="8" t="str">
        <f t="shared" si="3"/>
        <v/>
      </c>
      <c r="G208" s="25">
        <v>200</v>
      </c>
      <c r="H208" s="69"/>
      <c r="I208" s="65"/>
      <c r="J208" s="69"/>
      <c r="K208" s="63"/>
      <c r="L208" s="70"/>
      <c r="M208" s="71">
        <f>IF(F208="",0,COUNTIF($F$9:$F407,$F208))</f>
        <v>0</v>
      </c>
      <c r="N208" s="32" t="str">
        <f>IFERROR(IF(OR($F208="",COUNTIF($F$9:$F208,$F208)&gt;1),"",INDEX($Q$9:$Q$16,$M208)),"")</f>
        <v/>
      </c>
      <c r="O208" s="61" t="str">
        <f>IF(OR(H208="",L208=""),"",VLOOKUP(L208,BDF종목!$B:$C,2,FALSE)&amp;H208)</f>
        <v/>
      </c>
    </row>
  </sheetData>
  <sheetProtection sheet="1" selectLockedCells="1"/>
  <mergeCells count="24">
    <mergeCell ref="I2:K2"/>
    <mergeCell ref="G1:M1"/>
    <mergeCell ref="M7:N8"/>
    <mergeCell ref="I6:K6"/>
    <mergeCell ref="G2:H2"/>
    <mergeCell ref="G3:H3"/>
    <mergeCell ref="G4:H4"/>
    <mergeCell ref="G5:H5"/>
    <mergeCell ref="G6:H6"/>
    <mergeCell ref="M3:N3"/>
    <mergeCell ref="M4:N4"/>
    <mergeCell ref="I5:K5"/>
    <mergeCell ref="M5:N5"/>
    <mergeCell ref="G7:G8"/>
    <mergeCell ref="H7:H8"/>
    <mergeCell ref="I7:I8"/>
    <mergeCell ref="K7:K8"/>
    <mergeCell ref="L7:L8"/>
    <mergeCell ref="J7:J8"/>
    <mergeCell ref="P7:P8"/>
    <mergeCell ref="Q7:Q8"/>
    <mergeCell ref="O7:O8"/>
    <mergeCell ref="O1:S1"/>
    <mergeCell ref="O2:S5"/>
  </mergeCells>
  <phoneticPr fontId="2" type="noConversion"/>
  <conditionalFormatting sqref="H9:J208 M9:N208">
    <cfRule type="expression" dxfId="11" priority="1">
      <formula>$M9&gt;4</formula>
    </cfRule>
    <cfRule type="expression" dxfId="10" priority="2">
      <formula>$M9&gt;3</formula>
    </cfRule>
    <cfRule type="expression" dxfId="9" priority="3">
      <formula>$M9&gt;2</formula>
    </cfRule>
    <cfRule type="expression" dxfId="8" priority="4">
      <formula>$M9&gt;1</formula>
    </cfRule>
  </conditionalFormatting>
  <conditionalFormatting sqref="H193:J198 I192:J192 H33:J191 J32 H32 H16:J31 H15 J15 H14:J14">
    <cfRule type="duplicateValues" dxfId="7" priority="8"/>
  </conditionalFormatting>
  <conditionalFormatting sqref="L10:L208">
    <cfRule type="containsText" dxfId="6" priority="5" operator="containsText" text="패션메이크업">
      <formula>NOT(ISERROR(SEARCH("패션메이크업",L10)))</formula>
    </cfRule>
  </conditionalFormatting>
  <dataValidations count="2">
    <dataValidation type="list" allowBlank="1" showInputMessage="1" showErrorMessage="1" sqref="L9:L198" xr:uid="{DA520377-B83A-47D9-858A-351DCC0ABE0C}">
      <formula1>INDIRECT(K9)</formula1>
    </dataValidation>
    <dataValidation type="list" allowBlank="1" showInputMessage="1" showErrorMessage="1" sqref="K9:K208" xr:uid="{035B24C6-9494-4406-9BD1-628C1E9DD171}">
      <formula1>$A$1:$E$1</formula1>
    </dataValidation>
  </dataValidations>
  <pageMargins left="0.7" right="0.7" top="0.75" bottom="0.75" header="0.3" footer="0.3"/>
  <drawing r:id="rId1"/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0FB93-C5C6-4B84-9F4F-1AC7CDDE758F}">
  <sheetPr>
    <pageSetUpPr fitToPage="1"/>
  </sheetPr>
  <dimension ref="A1:K44"/>
  <sheetViews>
    <sheetView view="pageBreakPreview" zoomScaleNormal="85" zoomScaleSheetLayoutView="100" workbookViewId="0">
      <selection activeCell="B3" sqref="B3"/>
    </sheetView>
  </sheetViews>
  <sheetFormatPr defaultRowHeight="19.5"/>
  <cols>
    <col min="1" max="1" width="22.625" style="13" customWidth="1"/>
    <col min="2" max="2" width="29.75" style="14" customWidth="1"/>
    <col min="3" max="4" width="9.625" style="14" customWidth="1"/>
    <col min="5" max="5" width="45" customWidth="1"/>
    <col min="6" max="6" width="43.375" customWidth="1"/>
  </cols>
  <sheetData>
    <row r="1" spans="1:11" ht="24.95" customHeight="1">
      <c r="A1" s="104" t="s">
        <v>98</v>
      </c>
      <c r="B1" s="21" t="s">
        <v>53</v>
      </c>
      <c r="C1" s="21" t="s">
        <v>102</v>
      </c>
      <c r="D1" s="21" t="s">
        <v>148</v>
      </c>
      <c r="E1" s="21" t="s">
        <v>54</v>
      </c>
      <c r="F1" s="21" t="s">
        <v>55</v>
      </c>
      <c r="G1" s="74"/>
      <c r="H1" s="74"/>
      <c r="I1" s="74"/>
      <c r="J1" s="74"/>
      <c r="K1" s="74"/>
    </row>
    <row r="2" spans="1:11" ht="24.95" customHeight="1">
      <c r="A2" s="106"/>
      <c r="B2" s="22" t="s">
        <v>3</v>
      </c>
      <c r="C2" s="46" t="s">
        <v>106</v>
      </c>
      <c r="D2" s="46">
        <v>3</v>
      </c>
      <c r="E2" s="39" t="s">
        <v>27</v>
      </c>
      <c r="F2" s="96" t="s">
        <v>28</v>
      </c>
    </row>
    <row r="3" spans="1:11" ht="24.6" customHeight="1">
      <c r="A3" s="17"/>
      <c r="B3" s="22" t="s">
        <v>29</v>
      </c>
      <c r="C3" s="46" t="s">
        <v>108</v>
      </c>
      <c r="D3" s="46">
        <v>3</v>
      </c>
      <c r="E3" s="40" t="s">
        <v>30</v>
      </c>
      <c r="F3" s="97"/>
    </row>
    <row r="4" spans="1:11" ht="24.6" customHeight="1">
      <c r="A4" s="17"/>
      <c r="B4" s="22" t="s">
        <v>4</v>
      </c>
      <c r="C4" s="46" t="s">
        <v>109</v>
      </c>
      <c r="D4" s="46">
        <v>3</v>
      </c>
      <c r="E4" s="39" t="s">
        <v>31</v>
      </c>
      <c r="F4" s="97"/>
    </row>
    <row r="5" spans="1:11" ht="24.6" customHeight="1">
      <c r="A5" s="17"/>
      <c r="B5" s="22" t="s">
        <v>5</v>
      </c>
      <c r="C5" s="46" t="s">
        <v>110</v>
      </c>
      <c r="D5" s="46">
        <v>3</v>
      </c>
      <c r="E5" s="40" t="s">
        <v>32</v>
      </c>
      <c r="F5" s="97"/>
    </row>
    <row r="6" spans="1:11" ht="24.6" customHeight="1">
      <c r="A6" s="17"/>
      <c r="B6" s="22" t="s">
        <v>6</v>
      </c>
      <c r="C6" s="46" t="s">
        <v>111</v>
      </c>
      <c r="D6" s="46">
        <v>3</v>
      </c>
      <c r="E6" s="39" t="s">
        <v>149</v>
      </c>
      <c r="F6" s="97"/>
    </row>
    <row r="7" spans="1:11" ht="24.6" customHeight="1">
      <c r="A7" s="17"/>
      <c r="B7" s="22" t="s">
        <v>7</v>
      </c>
      <c r="C7" s="46" t="s">
        <v>107</v>
      </c>
      <c r="D7" s="46">
        <v>3</v>
      </c>
      <c r="E7" s="39" t="s">
        <v>33</v>
      </c>
      <c r="F7" s="97"/>
    </row>
    <row r="8" spans="1:11" ht="24.6" customHeight="1">
      <c r="A8" s="18"/>
      <c r="B8" s="22" t="s">
        <v>8</v>
      </c>
      <c r="C8" s="46" t="s">
        <v>103</v>
      </c>
      <c r="D8" s="46">
        <v>3</v>
      </c>
      <c r="E8" s="39" t="s">
        <v>34</v>
      </c>
      <c r="F8" s="97"/>
    </row>
    <row r="9" spans="1:11" ht="24.6" customHeight="1">
      <c r="A9" s="18"/>
      <c r="B9" s="22" t="s">
        <v>14</v>
      </c>
      <c r="C9" s="46" t="s">
        <v>113</v>
      </c>
      <c r="D9" s="46">
        <v>3</v>
      </c>
      <c r="E9" s="39" t="s">
        <v>35</v>
      </c>
      <c r="F9" s="97"/>
    </row>
    <row r="10" spans="1:11" ht="24.6" customHeight="1">
      <c r="A10" s="18"/>
      <c r="B10" s="22" t="s">
        <v>24</v>
      </c>
      <c r="C10" s="46" t="s">
        <v>114</v>
      </c>
      <c r="D10" s="46">
        <v>3</v>
      </c>
      <c r="E10" s="40" t="s">
        <v>36</v>
      </c>
      <c r="F10" s="97"/>
    </row>
    <row r="11" spans="1:11" ht="24.6" customHeight="1">
      <c r="A11" s="18"/>
      <c r="B11" s="22" t="s">
        <v>37</v>
      </c>
      <c r="C11" s="46" t="s">
        <v>112</v>
      </c>
      <c r="D11" s="46">
        <v>3</v>
      </c>
      <c r="E11" s="39" t="s">
        <v>38</v>
      </c>
      <c r="F11" s="97"/>
    </row>
    <row r="12" spans="1:11" ht="24.6" customHeight="1">
      <c r="A12" s="18"/>
      <c r="B12" s="22" t="s">
        <v>39</v>
      </c>
      <c r="C12" s="46" t="s">
        <v>104</v>
      </c>
      <c r="D12" s="46">
        <v>3</v>
      </c>
      <c r="E12" s="39" t="s">
        <v>40</v>
      </c>
      <c r="F12" s="97"/>
      <c r="H12" s="16"/>
    </row>
    <row r="13" spans="1:11" ht="24.6" customHeight="1">
      <c r="A13" s="18"/>
      <c r="B13" s="38" t="s">
        <v>41</v>
      </c>
      <c r="C13" s="46" t="s">
        <v>109</v>
      </c>
      <c r="D13" s="46">
        <v>3</v>
      </c>
      <c r="E13" s="41" t="s">
        <v>42</v>
      </c>
      <c r="F13" s="98"/>
    </row>
    <row r="14" spans="1:11" ht="24.6" customHeight="1">
      <c r="A14" s="18"/>
      <c r="B14" s="19" t="s">
        <v>43</v>
      </c>
      <c r="C14" s="47" t="s">
        <v>120</v>
      </c>
      <c r="D14" s="47">
        <v>3</v>
      </c>
      <c r="E14" s="99" t="s">
        <v>44</v>
      </c>
      <c r="F14" s="50" t="s">
        <v>45</v>
      </c>
    </row>
    <row r="15" spans="1:11" ht="24.6" customHeight="1">
      <c r="A15" s="17"/>
      <c r="B15" s="19" t="s">
        <v>46</v>
      </c>
      <c r="C15" s="47" t="s">
        <v>121</v>
      </c>
      <c r="D15" s="47">
        <v>3</v>
      </c>
      <c r="E15" s="100"/>
      <c r="F15" s="50" t="s">
        <v>47</v>
      </c>
    </row>
    <row r="16" spans="1:11" ht="24.6" customHeight="1">
      <c r="A16" s="17"/>
      <c r="B16" s="19" t="s">
        <v>48</v>
      </c>
      <c r="C16" s="47" t="s">
        <v>122</v>
      </c>
      <c r="D16" s="47">
        <v>3</v>
      </c>
      <c r="E16" s="100"/>
      <c r="F16" s="50" t="s">
        <v>49</v>
      </c>
    </row>
    <row r="17" spans="1:7" ht="24.6" customHeight="1">
      <c r="A17" s="20"/>
      <c r="B17" s="19" t="s">
        <v>50</v>
      </c>
      <c r="C17" s="47" t="s">
        <v>123</v>
      </c>
      <c r="D17" s="52">
        <v>2</v>
      </c>
      <c r="E17" s="101"/>
      <c r="F17" s="50" t="s">
        <v>51</v>
      </c>
    </row>
    <row r="18" spans="1:7" ht="24.6" customHeight="1">
      <c r="A18" s="104" t="s">
        <v>52</v>
      </c>
      <c r="B18" s="21" t="s">
        <v>53</v>
      </c>
      <c r="C18" s="21"/>
      <c r="D18" s="21"/>
      <c r="E18" s="21" t="s">
        <v>54</v>
      </c>
      <c r="F18" s="21" t="s">
        <v>55</v>
      </c>
    </row>
    <row r="19" spans="1:7" ht="24.6" customHeight="1">
      <c r="A19" s="106"/>
      <c r="B19" s="22" t="s">
        <v>56</v>
      </c>
      <c r="C19" s="46" t="s">
        <v>105</v>
      </c>
      <c r="D19" s="46">
        <v>3</v>
      </c>
      <c r="E19" s="39" t="s">
        <v>57</v>
      </c>
      <c r="F19" s="102" t="s">
        <v>28</v>
      </c>
    </row>
    <row r="20" spans="1:7" ht="24.6" customHeight="1">
      <c r="B20" s="22" t="s">
        <v>58</v>
      </c>
      <c r="C20" s="46" t="s">
        <v>115</v>
      </c>
      <c r="D20" s="46">
        <v>3</v>
      </c>
      <c r="E20" s="40" t="s">
        <v>59</v>
      </c>
      <c r="F20" s="96"/>
    </row>
    <row r="21" spans="1:7" ht="24.6" customHeight="1">
      <c r="B21" s="22" t="s">
        <v>11</v>
      </c>
      <c r="C21" s="46" t="s">
        <v>116</v>
      </c>
      <c r="D21" s="46">
        <v>3</v>
      </c>
      <c r="E21" s="40" t="s">
        <v>60</v>
      </c>
      <c r="F21" s="96"/>
    </row>
    <row r="22" spans="1:7" ht="24.6" customHeight="1">
      <c r="B22" s="22" t="s">
        <v>61</v>
      </c>
      <c r="C22" s="46" t="s">
        <v>117</v>
      </c>
      <c r="D22" s="46">
        <v>3</v>
      </c>
      <c r="E22" s="42" t="s">
        <v>62</v>
      </c>
      <c r="F22" s="96"/>
    </row>
    <row r="23" spans="1:7" ht="24.6" customHeight="1">
      <c r="B23" s="22" t="s">
        <v>63</v>
      </c>
      <c r="C23" s="46" t="s">
        <v>118</v>
      </c>
      <c r="D23" s="46">
        <v>3</v>
      </c>
      <c r="E23" s="43" t="s">
        <v>64</v>
      </c>
      <c r="F23" s="103"/>
    </row>
    <row r="24" spans="1:7" ht="24.6" customHeight="1">
      <c r="B24" s="22" t="s">
        <v>65</v>
      </c>
      <c r="C24" s="46" t="s">
        <v>119</v>
      </c>
      <c r="D24" s="46">
        <v>3</v>
      </c>
      <c r="E24" s="42" t="s">
        <v>66</v>
      </c>
      <c r="F24" s="96"/>
    </row>
    <row r="25" spans="1:7" ht="24.6" customHeight="1">
      <c r="B25" s="19" t="s">
        <v>67</v>
      </c>
      <c r="C25" s="47" t="s">
        <v>124</v>
      </c>
      <c r="D25" s="47">
        <v>3</v>
      </c>
      <c r="E25" s="99" t="s">
        <v>68</v>
      </c>
      <c r="F25" s="50" t="s">
        <v>69</v>
      </c>
    </row>
    <row r="26" spans="1:7" ht="24.6" customHeight="1">
      <c r="B26" s="19" t="s">
        <v>70</v>
      </c>
      <c r="C26" s="47" t="s">
        <v>125</v>
      </c>
      <c r="D26" s="47">
        <v>3</v>
      </c>
      <c r="E26" s="107"/>
      <c r="F26" s="50" t="s">
        <v>71</v>
      </c>
    </row>
    <row r="27" spans="1:7" ht="24.6" customHeight="1">
      <c r="B27" s="19" t="s">
        <v>72</v>
      </c>
      <c r="C27" s="47" t="s">
        <v>126</v>
      </c>
      <c r="D27" s="47">
        <v>3</v>
      </c>
      <c r="E27" s="108"/>
      <c r="F27" s="50" t="s">
        <v>73</v>
      </c>
    </row>
    <row r="28" spans="1:7" ht="24.6" customHeight="1">
      <c r="A28" s="104" t="s">
        <v>74</v>
      </c>
      <c r="B28" s="21" t="s">
        <v>53</v>
      </c>
      <c r="C28" s="21"/>
      <c r="D28" s="21"/>
      <c r="E28" s="21" t="s">
        <v>54</v>
      </c>
      <c r="F28" s="21" t="s">
        <v>55</v>
      </c>
    </row>
    <row r="29" spans="1:7" ht="24.6" customHeight="1">
      <c r="A29" s="106"/>
      <c r="B29" s="22" t="s">
        <v>75</v>
      </c>
      <c r="C29" s="46" t="s">
        <v>133</v>
      </c>
      <c r="D29" s="46">
        <v>3</v>
      </c>
      <c r="E29" s="39" t="s">
        <v>76</v>
      </c>
      <c r="F29" s="90" t="s">
        <v>28</v>
      </c>
    </row>
    <row r="30" spans="1:7" ht="24.6" customHeight="1">
      <c r="A30" s="14"/>
      <c r="B30" s="22" t="s">
        <v>77</v>
      </c>
      <c r="C30" s="46" t="s">
        <v>134</v>
      </c>
      <c r="D30" s="46">
        <v>3</v>
      </c>
      <c r="E30" s="40" t="s">
        <v>78</v>
      </c>
      <c r="F30" s="91"/>
      <c r="G30" s="15"/>
    </row>
    <row r="31" spans="1:7" ht="24.6" customHeight="1">
      <c r="A31" s="14"/>
      <c r="B31" s="22" t="s">
        <v>9</v>
      </c>
      <c r="C31" s="46" t="s">
        <v>135</v>
      </c>
      <c r="D31" s="46">
        <v>3</v>
      </c>
      <c r="E31" s="40" t="s">
        <v>79</v>
      </c>
      <c r="F31" s="91"/>
    </row>
    <row r="32" spans="1:7" ht="24.6" customHeight="1">
      <c r="A32" s="14"/>
      <c r="B32" s="22" t="s">
        <v>10</v>
      </c>
      <c r="C32" s="46" t="s">
        <v>136</v>
      </c>
      <c r="D32" s="46">
        <v>3</v>
      </c>
      <c r="E32" s="40" t="s">
        <v>80</v>
      </c>
      <c r="F32" s="91"/>
    </row>
    <row r="33" spans="1:6" ht="24.6" customHeight="1">
      <c r="A33" s="14"/>
      <c r="B33" s="22" t="s">
        <v>81</v>
      </c>
      <c r="C33" s="46" t="s">
        <v>137</v>
      </c>
      <c r="D33" s="46">
        <v>3</v>
      </c>
      <c r="E33" s="40" t="s">
        <v>66</v>
      </c>
      <c r="F33" s="92"/>
    </row>
    <row r="34" spans="1:6" ht="24.6" customHeight="1">
      <c r="A34" s="14"/>
      <c r="B34" s="19" t="s">
        <v>82</v>
      </c>
      <c r="C34" s="47" t="s">
        <v>127</v>
      </c>
      <c r="D34" s="47">
        <v>3</v>
      </c>
      <c r="E34" s="93" t="s">
        <v>83</v>
      </c>
      <c r="F34" s="50" t="s">
        <v>84</v>
      </c>
    </row>
    <row r="35" spans="1:6" ht="24.6" customHeight="1">
      <c r="A35" s="14"/>
      <c r="B35" s="19" t="s">
        <v>85</v>
      </c>
      <c r="C35" s="47" t="s">
        <v>128</v>
      </c>
      <c r="D35" s="52">
        <v>4</v>
      </c>
      <c r="E35" s="94"/>
      <c r="F35" s="50" t="s">
        <v>145</v>
      </c>
    </row>
    <row r="36" spans="1:6" ht="24.6" customHeight="1">
      <c r="A36" s="14"/>
      <c r="B36" s="19" t="s">
        <v>86</v>
      </c>
      <c r="C36" s="47" t="s">
        <v>129</v>
      </c>
      <c r="D36" s="47">
        <v>3</v>
      </c>
      <c r="E36" s="94"/>
      <c r="F36" s="90" t="s">
        <v>146</v>
      </c>
    </row>
    <row r="37" spans="1:6" ht="24.6" customHeight="1">
      <c r="A37" s="14"/>
      <c r="B37" s="19" t="s">
        <v>87</v>
      </c>
      <c r="C37" s="47" t="s">
        <v>130</v>
      </c>
      <c r="D37" s="47">
        <v>3</v>
      </c>
      <c r="E37" s="94"/>
      <c r="F37" s="91"/>
    </row>
    <row r="38" spans="1:6" ht="24.6" customHeight="1">
      <c r="A38" s="14"/>
      <c r="B38" s="19" t="s">
        <v>88</v>
      </c>
      <c r="C38" s="47" t="s">
        <v>131</v>
      </c>
      <c r="D38" s="47">
        <v>3</v>
      </c>
      <c r="E38" s="94"/>
      <c r="F38" s="91"/>
    </row>
    <row r="39" spans="1:6" ht="24.6" customHeight="1">
      <c r="A39" s="14"/>
      <c r="B39" s="19" t="s">
        <v>89</v>
      </c>
      <c r="C39" s="47" t="s">
        <v>132</v>
      </c>
      <c r="D39" s="47">
        <v>3</v>
      </c>
      <c r="E39" s="95"/>
      <c r="F39" s="92"/>
    </row>
    <row r="40" spans="1:6" ht="16.5">
      <c r="A40" s="104" t="s">
        <v>90</v>
      </c>
      <c r="B40" s="21" t="s">
        <v>53</v>
      </c>
      <c r="C40" s="21"/>
      <c r="D40" s="21"/>
      <c r="E40" s="21" t="s">
        <v>54</v>
      </c>
      <c r="F40" s="21" t="s">
        <v>55</v>
      </c>
    </row>
    <row r="41" spans="1:6" ht="40.5">
      <c r="A41" s="105"/>
      <c r="B41" s="23" t="s">
        <v>91</v>
      </c>
      <c r="C41" s="48" t="s">
        <v>138</v>
      </c>
      <c r="D41" s="53">
        <v>1</v>
      </c>
      <c r="E41" s="24" t="s">
        <v>92</v>
      </c>
      <c r="F41" s="51" t="s">
        <v>93</v>
      </c>
    </row>
    <row r="42" spans="1:6">
      <c r="A42" s="20"/>
      <c r="B42" s="44"/>
      <c r="C42" s="44"/>
      <c r="D42" s="44"/>
      <c r="E42" s="45"/>
      <c r="F42" s="45"/>
    </row>
    <row r="43" spans="1:6" ht="16.5">
      <c r="A43" s="104" t="s">
        <v>94</v>
      </c>
      <c r="B43" s="21" t="s">
        <v>53</v>
      </c>
      <c r="C43" s="21"/>
      <c r="D43" s="21"/>
      <c r="E43" s="21" t="s">
        <v>95</v>
      </c>
      <c r="F43" s="21" t="s">
        <v>55</v>
      </c>
    </row>
    <row r="44" spans="1:6" ht="40.5">
      <c r="A44" s="105"/>
      <c r="B44" s="22" t="s">
        <v>96</v>
      </c>
      <c r="C44" s="46" t="s">
        <v>139</v>
      </c>
      <c r="D44" s="46">
        <v>3</v>
      </c>
      <c r="E44" s="24" t="s">
        <v>150</v>
      </c>
      <c r="F44" s="51" t="s">
        <v>97</v>
      </c>
    </row>
  </sheetData>
  <mergeCells count="13">
    <mergeCell ref="A40:A41"/>
    <mergeCell ref="A43:A44"/>
    <mergeCell ref="A1:A2"/>
    <mergeCell ref="E25:E27"/>
    <mergeCell ref="A28:A29"/>
    <mergeCell ref="A18:A19"/>
    <mergeCell ref="G1:K1"/>
    <mergeCell ref="F29:F33"/>
    <mergeCell ref="E34:E39"/>
    <mergeCell ref="F36:F39"/>
    <mergeCell ref="F2:F13"/>
    <mergeCell ref="E14:E17"/>
    <mergeCell ref="F19:F24"/>
  </mergeCells>
  <phoneticPr fontId="2" type="noConversion"/>
  <conditionalFormatting sqref="F3:F4">
    <cfRule type="containsText" dxfId="5" priority="18" operator="containsText" text="패션메이크업">
      <formula>NOT(ISERROR(SEARCH("패션메이크업",F3)))</formula>
    </cfRule>
  </conditionalFormatting>
  <conditionalFormatting sqref="F7:F13">
    <cfRule type="containsText" dxfId="4" priority="16" operator="containsText" text="패션메이크업">
      <formula>NOT(ISERROR(SEARCH("패션메이크업",F7)))</formula>
    </cfRule>
  </conditionalFormatting>
  <conditionalFormatting sqref="F16:F17">
    <cfRule type="containsText" dxfId="3" priority="11" operator="containsText" text="패션메이크업">
      <formula>NOT(ISERROR(SEARCH("패션메이크업",F16)))</formula>
    </cfRule>
  </conditionalFormatting>
  <conditionalFormatting sqref="F19">
    <cfRule type="containsText" dxfId="2" priority="15" operator="containsText" text="패션메이크업">
      <formula>NOT(ISERROR(SEARCH("패션메이크업",F19)))</formula>
    </cfRule>
  </conditionalFormatting>
  <conditionalFormatting sqref="F21:F25">
    <cfRule type="containsText" dxfId="1" priority="8" operator="containsText" text="패션메이크업">
      <formula>NOT(ISERROR(SEARCH("패션메이크업",F21)))</formula>
    </cfRule>
  </conditionalFormatting>
  <conditionalFormatting sqref="F27:F32">
    <cfRule type="containsText" dxfId="0" priority="2" operator="containsText" text="패션메이크업">
      <formula>NOT(ISERROR(SEARCH("패션메이크업",F27)))</formula>
    </cfRule>
  </conditionalFormatting>
  <dataValidations disablePrompts="1" count="1">
    <dataValidation type="list" allowBlank="1" showInputMessage="1" showErrorMessage="1" sqref="F3:F5 F7:F13 F19 F16:F17 F21:F25 F27:F32" xr:uid="{5D60D011-23D9-4A10-813B-606011BBF67A}">
      <formula1>INDIRECT(E3)</formula1>
    </dataValidation>
  </dataValidation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7</vt:i4>
      </vt:variant>
    </vt:vector>
  </HeadingPairs>
  <TitlesOfParts>
    <vt:vector size="9" baseType="lpstr">
      <vt:lpstr>단체접수신청서</vt:lpstr>
      <vt:lpstr>BDF종목</vt:lpstr>
      <vt:lpstr>BDF종목!Print_Area</vt:lpstr>
      <vt:lpstr>공모_네일아트</vt:lpstr>
      <vt:lpstr>공모_메이크업</vt:lpstr>
      <vt:lpstr>공모_피부미용</vt:lpstr>
      <vt:lpstr>공모_헤어아트</vt:lpstr>
      <vt:lpstr>작품출품부문</vt:lpstr>
      <vt:lpstr>출품_프로젝트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190112</dc:creator>
  <cp:lastModifiedBy>성호 박</cp:lastModifiedBy>
  <cp:lastPrinted>2024-12-23T08:35:49Z</cp:lastPrinted>
  <dcterms:created xsi:type="dcterms:W3CDTF">2019-08-28T01:33:40Z</dcterms:created>
  <dcterms:modified xsi:type="dcterms:W3CDTF">2024-12-24T03:26:19Z</dcterms:modified>
</cp:coreProperties>
</file>